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C35" i="10"/>
  <c r="BW34" i="10"/>
  <c r="C34" i="10"/>
  <c r="BW35" i="10" l="1"/>
  <c r="BW36" i="10" s="1"/>
  <c r="BW37" i="10" s="1"/>
  <c r="BW38" i="10" s="1"/>
  <c r="BW39" i="10" s="1"/>
  <c r="AM34" i="10"/>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BE34" i="10"/>
</calcChain>
</file>

<file path=xl/sharedStrings.xml><?xml version="1.0" encoding="utf-8"?>
<sst xmlns="http://schemas.openxmlformats.org/spreadsheetml/2006/main" count="1115" uniqueCount="573">
  <si>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</si>
  <si>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</si>
  <si>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</si>
  <si>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</si>
  <si>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</si>
  <si>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</si>
  <si>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</si>
  <si>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</si>
  <si>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</si>
  <si>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</si>
  <si>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</si>
  <si>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</si>
  <si>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</si>
  <si>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</si>
  <si>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</si>
  <si>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</si>
  <si>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</si>
  <si>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</si>
  <si>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</si>
  <si>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</si>
  <si>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</si>
  <si>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</si>
  <si>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</si>
  <si>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</si>
  <si>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</si>
  <si>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</si>
  <si>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</si>
  <si>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</si>
  <si>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</si>
  <si>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</si>
  <si>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</si>
  <si>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</si>
  <si>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</si>
  <si>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</si>
  <si>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</si>
  <si>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</si>
  <si>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</si>
  <si>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</si>
  <si>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</si>
  <si>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</si>
  <si>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</si>
  <si>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</si>
  <si>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</si>
  <si>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</si>
  <si>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</si>
  <si>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</si>
  <si>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</si>
  <si>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</si>
  <si>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</si>
  <si>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</si>
  <si>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</si>
  <si>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</si>
  <si>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</si>
  <si>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</si>
  <si>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</si>
  <si>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</si>
  <si>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</si>
  <si>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</si>
  <si>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</si>
  <si>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</si>
  <si>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</si>
  <si>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</si>
  <si>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</si>
  <si>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</si>
  <si>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</si>
  <si>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</si>
  <si>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</si>
  <si>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</si>
  <si>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</si>
  <si>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</si>
  <si>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</si>
  <si>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</si>
  <si>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</si>
  <si>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</si>
  <si>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</si>
  <si>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</si>
  <si>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</si>
  <si>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</si>
  <si>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</si>
  <si>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</si>
  <si>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</si>
  <si>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</si>
  <si>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</si>
  <si>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</si>
  <si>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</si>
  <si>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</si>
  <si>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</si>
  <si>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</si>
  <si>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</si>
  <si>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</si>
  <si>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</si>
  <si>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</si>
  <si>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</si>
  <si>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</si>
  <si>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阿蘇市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</si>
  <si>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</si>
  <si>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</si>
  <si>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</si>
  <si>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</si>
  <si>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</si>
  <si>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</si>
  <si>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</si>
  <si>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</si>
  <si>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</si>
  <si>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</si>
  <si>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</si>
  <si>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</si>
  <si>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</si>
  <si>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</si>
  <si>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</si>
  <si>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</si>
  <si>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</si>
  <si>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</si>
  <si>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</si>
  <si>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</si>
  <si>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</si>
  <si>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</si>
  <si>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</si>
  <si>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</si>
  <si>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</si>
  <si>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</si>
  <si>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</si>
  <si>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</si>
  <si>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</si>
  <si>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</si>
  <si>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</si>
  <si>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</si>
  <si>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</si>
  <si>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</si>
  <si>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</si>
  <si>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</si>
  <si>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</si>
  <si>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</si>
  <si>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</si>
  <si>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</si>
  <si>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</si>
  <si>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</si>
  <si>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</si>
  <si>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</si>
  <si>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</si>
  <si>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</si>
  <si>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</si>
  <si>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</si>
  <si>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</si>
  <si>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</si>
  <si>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</si>
  <si>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</si>
  <si>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</si>
  <si>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</si>
  <si>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</si>
  <si>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</si>
  <si>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</si>
  <si>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</si>
  <si>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</si>
  <si>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</si>
  <si>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</si>
  <si>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</si>
  <si>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</si>
  <si>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</si>
  <si>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</si>
  <si>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</si>
  <si>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</si>
  <si>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</si>
  <si>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</si>
  <si>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</si>
  <si>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</si>
  <si>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</si>
  <si>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</si>
  <si>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</si>
  <si>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</si>
  <si>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</si>
  <si>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</si>
  <si>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</si>
  <si>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</si>
  <si>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</si>
  <si>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</si>
  <si>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</si>
  <si>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</si>
  <si>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</si>
  <si>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</si>
  <si>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</si>
  <si>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</si>
  <si>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</si>
  <si>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</si>
  <si>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</si>
  <si>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</si>
  <si>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</si>
  <si>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</si>
  <si>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</si>
  <si>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</si>
  <si>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</si>
  <si>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</si>
  <si>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</si>
  <si>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</si>
  <si>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</si>
  <si>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</si>
  <si>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</si>
  <si>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</si>
  <si>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</si>
  <si>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</si>
  <si>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</si>
  <si>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</si>
  <si>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</si>
  <si>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熊本県阿蘇市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</si>
  <si>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</si>
  <si>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</si>
  <si>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</si>
  <si>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</si>
  <si>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</si>
  <si>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</si>
  <si>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</si>
  <si>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</si>
  <si>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</si>
  <si>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</si>
  <si>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</si>
  <si>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</si>
  <si>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</si>
  <si>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</si>
  <si>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</si>
  <si>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</si>
  <si>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</si>
  <si>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</si>
  <si>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</si>
  <si>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</si>
  <si>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</si>
  <si>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</si>
  <si>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</si>
  <si>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</si>
  <si>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</si>
  <si>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</si>
  <si>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</si>
  <si>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</si>
  <si>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</si>
  <si>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</si>
  <si>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</si>
  <si>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</si>
  <si>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</si>
  <si>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</si>
  <si>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</si>
  <si>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</si>
  <si>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</si>
  <si>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</si>
  <si>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</si>
  <si>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</si>
  <si>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</si>
  <si>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</si>
  <si>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</si>
  <si>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</si>
  <si>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</si>
  <si>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</si>
  <si>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</si>
  <si>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</si>
  <si>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</si>
  <si>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</si>
  <si>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</si>
  <si>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</si>
  <si>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</si>
  <si>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</si>
  <si>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</si>
  <si>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</si>
  <si>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</si>
  <si>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</si>
  <si>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</si>
  <si>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</si>
  <si>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</si>
  <si>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</si>
  <si>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</si>
  <si>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</si>
  <si>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</si>
  <si>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</si>
  <si>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</si>
  <si>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</si>
  <si>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</si>
  <si>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</si>
  <si>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</si>
  <si>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</si>
  <si>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</si>
  <si>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</si>
  <si>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</si>
  <si>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</si>
  <si>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</si>
  <si>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</si>
  <si>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</si>
  <si>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</si>
  <si>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</si>
  <si>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</si>
  <si>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</si>
  <si>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</si>
  <si>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</si>
  <si>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</si>
  <si>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</si>
  <si>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</si>
  <si>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</si>
  <si>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</si>
  <si>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</si>
  <si>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</si>
  <si>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</si>
  <si>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</si>
  <si>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</si>
  <si>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</si>
  <si>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</si>
  <si>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</si>
  <si>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</si>
  <si>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</si>
  <si>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</si>
  <si>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</si>
  <si>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</si>
  <si>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</si>
  <si>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</si>
  <si>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</si>
  <si>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</si>
  <si>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</si>
  <si>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</si>
  <si>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</si>
  <si>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</si>
  <si>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</si>
  <si>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</si>
  <si>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</si>
  <si>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</si>
  <si>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</si>
  <si>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</si>
  <si>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</si>
  <si>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</si>
  <si>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</si>
  <si>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</si>
  <si>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</si>
  <si>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</si>
  <si>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</si>
  <si>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</si>
  <si>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</si>
  <si>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</si>
  <si>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</si>
  <si>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</si>
  <si>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</si>
  <si>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</si>
  <si>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</si>
  <si>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</si>
  <si>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</si>
  <si>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</si>
  <si>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</si>
  <si>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</si>
  <si>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</si>
  <si>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</si>
  <si>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</si>
  <si>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</si>
  <si>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</si>
  <si>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</si>
  <si>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</si>
  <si>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</si>
  <si>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</si>
  <si>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</si>
  <si>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</si>
  <si>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</si>
  <si>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</si>
  <si>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熊本県阿蘇市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</si>
  <si>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</si>
  <si>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</si>
  <si>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</si>
  <si>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</si>
  <si>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</si>
  <si>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</si>
  <si>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</si>
  <si>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</si>
  <si>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</si>
  <si>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</si>
  <si>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</si>
  <si>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</si>
  <si>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</si>
  <si>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</si>
  <si>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</si>
  <si>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</si>
  <si>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</si>
  <si>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</si>
  <si>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</si>
  <si>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</si>
  <si>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</si>
  <si>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</si>
  <si>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</si>
  <si>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</si>
  <si>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</si>
  <si>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</si>
  <si>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</si>
  <si>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</si>
  <si>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</si>
  <si>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</si>
  <si>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</si>
  <si>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</si>
  <si>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</si>
  <si>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</si>
  <si>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</si>
  <si>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</si>
  <si>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阿蘇山観光事業特別会計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</si>
  <si>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</si>
  <si>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</si>
  <si>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</si>
  <si>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</si>
  <si>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</si>
  <si>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</si>
  <si>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</si>
  <si>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</si>
  <si>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</si>
  <si>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</si>
  <si>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</si>
  <si>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</si>
  <si>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</si>
  <si>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</si>
  <si>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</si>
  <si>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</si>
  <si>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</si>
  <si>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</si>
  <si>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</si>
  <si>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</si>
  <si>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</si>
  <si>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</si>
  <si>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</si>
  <si>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</si>
  <si>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</si>
  <si>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</si>
  <si>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</si>
  <si>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</si>
  <si>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</si>
  <si>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</si>
  <si>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</si>
  <si>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</si>
  <si>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</si>
  <si>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</si>
  <si>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</si>
  <si>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</si>
  <si>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</si>
  <si>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</si>
  <si>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</si>
  <si>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</si>
  <si>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</si>
  <si>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</si>
  <si>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</si>
  <si>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</si>
  <si>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</si>
  <si>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</si>
  <si>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</si>
  <si>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</si>
  <si>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</si>
  <si>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</si>
  <si>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</si>
  <si>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</si>
  <si>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</si>
  <si>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</si>
  <si>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</si>
  <si>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</si>
  <si>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</si>
  <si>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</si>
  <si>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</si>
  <si>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</si>
  <si>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</si>
  <si>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</si>
  <si>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</si>
  <si>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</si>
  <si>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</si>
  <si>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</si>
  <si>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</si>
  <si>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</si>
  <si>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</si>
  <si>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</si>
  <si>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</si>
  <si>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</si>
  <si>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</si>
  <si>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</si>
  <si>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</si>
  <si>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</si>
  <si>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</si>
  <si>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</si>
  <si>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</si>
  <si>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</si>
  <si>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</si>
  <si>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</si>
  <si>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</si>
  <si>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</si>
  <si>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</si>
  <si>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</si>
  <si>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</si>
  <si>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</si>
  <si>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</si>
  <si>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</si>
  <si>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</si>
  <si>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</si>
  <si>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</si>
  <si>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</si>
  <si>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</si>
  <si>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</si>
  <si>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</si>
  <si>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</si>
  <si>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</si>
  <si>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</si>
  <si>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</si>
  <si>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</si>
  <si>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</si>
  <si>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</si>
  <si>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</si>
  <si>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</si>
  <si>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</si>
  <si>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</si>
  <si>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</si>
  <si>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</si>
  <si>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</si>
  <si>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</si>
  <si>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</si>
  <si>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</si>
  <si>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</si>
  <si>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</si>
  <si>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</si>
  <si>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</si>
  <si>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</si>
  <si>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</si>
  <si>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</si>
  <si>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</si>
  <si>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</si>
  <si>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</si>
  <si>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</si>
  <si>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</si>
  <si>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</si>
  <si>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</si>
  <si>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</si>
  <si>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</si>
  <si>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</si>
  <si>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</si>
  <si>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</si>
  <si>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</si>
  <si>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</si>
  <si>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</si>
  <si>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</si>
  <si>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</si>
  <si>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</si>
  <si>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</si>
  <si>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6.07</t>
  </si>
  <si>
    <t>▲ 1.71</t>
  </si>
  <si>
    <t>一般会計</t>
  </si>
  <si>
    <t>水道事業会計</t>
  </si>
  <si>
    <t>病院事業会計</t>
  </si>
  <si>
    <t>介護保険事業特別会計</t>
  </si>
  <si>
    <t>国民健康保険事業特別会計</t>
  </si>
  <si>
    <t>下水道事業特別会計</t>
  </si>
  <si>
    <t>▲ 0.06</t>
  </si>
  <si>
    <t>後期高齢者医療事業特別会計</t>
  </si>
  <si>
    <t>阿蘇山観光事業特別会計</t>
  </si>
  <si>
    <t>その他会計（赤字）</t>
  </si>
  <si>
    <t>その他会計（黒字）</t>
  </si>
  <si>
    <t>R01</t>
    <phoneticPr fontId="5"/>
  </si>
  <si>
    <t>R02</t>
    <phoneticPr fontId="5"/>
  </si>
  <si>
    <t>R03</t>
    <phoneticPr fontId="5"/>
  </si>
  <si>
    <t>R04</t>
    <phoneticPr fontId="5"/>
  </si>
  <si>
    <t>R05</t>
    <phoneticPr fontId="5"/>
  </si>
  <si>
    <t>東阿蘇観光開発株式会社</t>
    <rPh sb="0" eb="1">
      <t>ヒガシ</t>
    </rPh>
    <rPh sb="1" eb="3">
      <t>アソ</t>
    </rPh>
    <rPh sb="3" eb="7">
      <t>カンコウカイハツ</t>
    </rPh>
    <rPh sb="7" eb="11">
      <t>カブシキガイシャ</t>
    </rPh>
    <phoneticPr fontId="2"/>
  </si>
  <si>
    <t>一般財団法人阿蘇テレワークセンター</t>
    <rPh sb="0" eb="6">
      <t>イッパンザイダンホウジン</t>
    </rPh>
    <rPh sb="6" eb="8">
      <t>アソ</t>
    </rPh>
    <phoneticPr fontId="2"/>
  </si>
  <si>
    <t>公益財団法人阿蘇グリーンストック</t>
    <rPh sb="0" eb="6">
      <t>コウエキザイダンホウジン</t>
    </rPh>
    <rPh sb="6" eb="8">
      <t>アソ</t>
    </rPh>
    <phoneticPr fontId="2"/>
  </si>
  <si>
    <t>株式会社まちづくり阿蘇一の宮</t>
    <rPh sb="0" eb="4">
      <t>カブシキガイシャ</t>
    </rPh>
    <rPh sb="9" eb="11">
      <t>アソ</t>
    </rPh>
    <rPh sb="11" eb="12">
      <t>イチ</t>
    </rPh>
    <rPh sb="13" eb="14">
      <t>ミヤ</t>
    </rPh>
    <phoneticPr fontId="2"/>
  </si>
  <si>
    <t>株式会社ASOワークネット</t>
    <rPh sb="0" eb="4">
      <t>カブシキガイシャ</t>
    </rPh>
    <phoneticPr fontId="2"/>
  </si>
  <si>
    <t>熊本県市町村総合事務組合</t>
    <rPh sb="0" eb="3">
      <t>クマモトケン</t>
    </rPh>
    <rPh sb="3" eb="6">
      <t>シチョウソン</t>
    </rPh>
    <rPh sb="6" eb="8">
      <t>ソウゴウ</t>
    </rPh>
    <rPh sb="8" eb="12">
      <t>ジムクミアイ</t>
    </rPh>
    <phoneticPr fontId="2"/>
  </si>
  <si>
    <t>阿蘇広域行政事務組合（一般会計）</t>
    <rPh sb="0" eb="10">
      <t>アソコウイキギョウセイジムクミアイ</t>
    </rPh>
    <rPh sb="11" eb="13">
      <t>イッパン</t>
    </rPh>
    <rPh sb="13" eb="15">
      <t>カイケイ</t>
    </rPh>
    <phoneticPr fontId="2"/>
  </si>
  <si>
    <t>阿蘇広域行政事務組合（養護老人ホーム湯の里荘特別会計）</t>
    <rPh sb="0" eb="10">
      <t>アソコウイキギョウセイジムクミアイ</t>
    </rPh>
    <rPh sb="11" eb="18">
      <t>ヨウゴロウジンホームホゴ</t>
    </rPh>
    <rPh sb="18" eb="19">
      <t>ユ</t>
    </rPh>
    <rPh sb="20" eb="21">
      <t>サト</t>
    </rPh>
    <rPh sb="21" eb="22">
      <t>ソウ</t>
    </rPh>
    <rPh sb="22" eb="26">
      <t>トクベツカイケイ</t>
    </rPh>
    <phoneticPr fontId="2"/>
  </si>
  <si>
    <t>阿蘇広域行政事務組合（特別養護老人ホーム阿蘇みやま荘特別会計）</t>
    <rPh sb="0" eb="10">
      <t>アソコウイキギョウセイジムクミアイ</t>
    </rPh>
    <rPh sb="11" eb="13">
      <t>トクベツ</t>
    </rPh>
    <rPh sb="13" eb="15">
      <t>ヨウゴ</t>
    </rPh>
    <rPh sb="15" eb="17">
      <t>ロウジン</t>
    </rPh>
    <rPh sb="20" eb="22">
      <t>アソ</t>
    </rPh>
    <rPh sb="25" eb="26">
      <t>ソウ</t>
    </rPh>
    <rPh sb="26" eb="28">
      <t>トクベツ</t>
    </rPh>
    <rPh sb="28" eb="30">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</si>
  <si>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</si>
  <si>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8">
      <t>コウキコウレイシャ</t>
    </rPh>
    <rPh sb="8" eb="10">
      <t>イリョウ</t>
    </rPh>
    <rPh sb="10" eb="12">
      <t>コウイキ</t>
    </rPh>
    <rPh sb="12" eb="14">
      <t>レンゴウ</t>
    </rPh>
    <rPh sb="15" eb="22">
      <t>コウキコウレイシャイリョウ</t>
    </rPh>
    <rPh sb="22" eb="24">
      <t>トクベツ</t>
    </rPh>
    <rPh sb="24" eb="26">
      <t>カイケイ</t>
    </rPh>
    <phoneticPr fontId="2"/>
  </si>
  <si>
    <t>-</t>
    <phoneticPr fontId="2"/>
  </si>
  <si>
    <t>-</t>
    <phoneticPr fontId="2"/>
  </si>
  <si>
    <t>地域振興基金</t>
    <rPh sb="0" eb="6">
      <t>チイキシンコウキキン</t>
    </rPh>
    <phoneticPr fontId="5"/>
  </si>
  <si>
    <t>地域情報化基盤整備基金</t>
    <rPh sb="0" eb="2">
      <t>チイキ</t>
    </rPh>
    <rPh sb="2" eb="5">
      <t>ジョウホウカ</t>
    </rPh>
    <rPh sb="5" eb="7">
      <t>キバン</t>
    </rPh>
    <rPh sb="7" eb="9">
      <t>セイビ</t>
    </rPh>
    <rPh sb="9" eb="11">
      <t>キキン</t>
    </rPh>
    <phoneticPr fontId="2"/>
  </si>
  <si>
    <t>教育施設整備基金</t>
    <rPh sb="0" eb="2">
      <t>キョウイク</t>
    </rPh>
    <rPh sb="2" eb="4">
      <t>シセツ</t>
    </rPh>
    <rPh sb="4" eb="8">
      <t>セイビキキン</t>
    </rPh>
    <phoneticPr fontId="2"/>
  </si>
  <si>
    <t>公共施設管理基金</t>
    <rPh sb="0" eb="2">
      <t>コウキョウ</t>
    </rPh>
    <rPh sb="2" eb="4">
      <t>シセツ</t>
    </rPh>
    <rPh sb="4" eb="6">
      <t>カンリ</t>
    </rPh>
    <rPh sb="6" eb="8">
      <t>キキン</t>
    </rPh>
    <phoneticPr fontId="2"/>
  </si>
  <si>
    <t>熊本地震復興基金</t>
    <rPh sb="0" eb="8">
      <t>クマモトジシンフッコウキキン</t>
    </rPh>
    <phoneticPr fontId="2"/>
  </si>
  <si>
    <t>-</t>
    <phoneticPr fontId="2"/>
  </si>
  <si>
    <t>特別会計（交通災害共済事業）分を含む</t>
    <phoneticPr fontId="2"/>
  </si>
  <si>
    <t>法非適用企業</t>
    <phoneticPr fontId="2"/>
  </si>
  <si>
    <t>-</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</si>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</sst>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6CD-48D4-8977-7D28DB980E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166266</c:v>
                </c:pt>
                <c:pt idx="1">
                  <c:v>124546</c:v>
                </c:pt>
                <c:pt idx="2">
                  <c:v>78910</c:v>
                </c:pt>
                <c:pt idx="3">
                  <c:v>98596</c:v>
                </c:pt>
                <c:pt idx="4">
                  <c:v>82332</c:v>
                </c:pt>
              </c:numCache>
            </c:numRef>
          </c:val>
          <c:smooth val="0"/>
          <c:extLst>
            <c:ext xmlns:c16="http://schemas.microsoft.com/office/drawing/2014/chart" uri="{C3380CC4-5D6E-409C-BE32-E72D297353CC}">
              <c16:uniqueId val="{00000001-36CD-48D4-8977-7D28DB980E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8.49</c:v>
                </c:pt>
                <c:pt idx="1">
                  <c:v>11.25</c:v>
                </c:pt>
                <c:pt idx="2">
                  <c:v>13.02</c:v>
                </c:pt>
                <c:pt idx="3">
                  <c:v>14.17</c:v>
                </c:pt>
                <c:pt idx="4">
                  <c:v>10.84</c:v>
                </c:pt>
              </c:numCache>
            </c:numRef>
          </c:val>
          <c:extLst>
            <c:ext xmlns:c16="http://schemas.microsoft.com/office/drawing/2014/chart" uri="{C3380CC4-5D6E-409C-BE32-E72D297353CC}">
              <c16:uniqueId val="{00000000-5B51-44D1-9D63-AD30159FF3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16.28</c:v>
                </c:pt>
                <c:pt idx="1">
                  <c:v>15.91</c:v>
                </c:pt>
                <c:pt idx="2">
                  <c:v>17.059999999999999</c:v>
                </c:pt>
                <c:pt idx="3">
                  <c:v>19.399999999999999</c:v>
                </c:pt>
                <c:pt idx="4">
                  <c:v>20.69</c:v>
                </c:pt>
              </c:numCache>
            </c:numRef>
          </c:val>
          <c:extLst>
            <c:ext xmlns:c16="http://schemas.microsoft.com/office/drawing/2014/chart" uri="{C3380CC4-5D6E-409C-BE32-E72D297353CC}">
              <c16:uniqueId val="{00000001-5B51-44D1-9D63-AD30159FF3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-6.07</c:v>
                </c:pt>
                <c:pt idx="1">
                  <c:v>2.96</c:v>
                </c:pt>
                <c:pt idx="2">
                  <c:v>4.3</c:v>
                </c:pt>
                <c:pt idx="3">
                  <c:v>2.88</c:v>
                </c:pt>
                <c:pt idx="4">
                  <c:v>-1.71</c:v>
                </c:pt>
              </c:numCache>
            </c:numRef>
          </c:val>
          <c:smooth val="0"/>
          <c:extLst>
            <c:ext xmlns:c16="http://schemas.microsoft.com/office/drawing/2014/chart" uri="{C3380CC4-5D6E-409C-BE32-E72D297353CC}">
              <c16:uniqueId val="{00000002-5B51-44D1-9D63-AD30159FF3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1B-450E-A085-D2D4F799F4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1B-450E-A085-D2D4F799F4CB}"/>
            </c:ext>
          </c:extLst>
        </c:ser>
        <c:ser>
          <c:idx val="2"/>
          <c:order val="2"/>
          <c:tx>
            <c:strRef>
              <c:f>データシート!$A$29</c:f>
              <c:strCache>
                <c:ptCount val="1"/>
                <c:pt idx="0">
                  <c:v>阿蘇山観光事業特別会計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151B-450E-A085-D2D4F799F4C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0.09</c:v>
                </c:pt>
                <c:pt idx="6">
                  <c:v>#N/A</c:v>
                </c:pt>
                <c:pt idx="7">
                  <c:v>0.14000000000000001</c:v>
                </c:pt>
                <c:pt idx="8">
                  <c:v>#N/A</c:v>
                </c:pt>
                <c:pt idx="9">
                  <c:v>0.13</c:v>
                </c:pt>
              </c:numCache>
            </c:numRef>
          </c:val>
          <c:extLst>
            <c:ext xmlns:c16="http://schemas.microsoft.com/office/drawing/2014/chart" uri="{C3380CC4-5D6E-409C-BE32-E72D297353CC}">
              <c16:uniqueId val="{00000003-151B-450E-A085-D2D4F799F4C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0.41</c:v>
                </c:pt>
                <c:pt idx="4">
                  <c:v>0.06</c:v>
                </c:pt>
                <c:pt idx="5">
                  <c:v>#N/A</c:v>
                </c:pt>
                <c:pt idx="6">
                  <c:v>#N/A</c:v>
                </c:pt>
                <c:pt idx="7">
                  <c:v>0.16</c:v>
                </c:pt>
                <c:pt idx="8">
                  <c:v>#N/A</c:v>
                </c:pt>
                <c:pt idx="9">
                  <c:v>0.35</c:v>
                </c:pt>
              </c:numCache>
            </c:numRef>
          </c:val>
          <c:extLst>
            <c:ext xmlns:c16="http://schemas.microsoft.com/office/drawing/2014/chart" uri="{C3380CC4-5D6E-409C-BE32-E72D297353CC}">
              <c16:uniqueId val="{00000004-151B-450E-A085-D2D4F799F4C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1.63</c:v>
                </c:pt>
                <c:pt idx="2">
                  <c:v>#N/A</c:v>
                </c:pt>
                <c:pt idx="3">
                  <c:v>0.85</c:v>
                </c:pt>
                <c:pt idx="4">
                  <c:v>#N/A</c:v>
                </c:pt>
                <c:pt idx="5">
                  <c:v>0.81</c:v>
                </c:pt>
                <c:pt idx="6">
                  <c:v>#N/A</c:v>
                </c:pt>
                <c:pt idx="7">
                  <c:v>0.72</c:v>
                </c:pt>
                <c:pt idx="8">
                  <c:v>#N/A</c:v>
                </c:pt>
                <c:pt idx="9">
                  <c:v>0.35</c:v>
                </c:pt>
              </c:numCache>
            </c:numRef>
          </c:val>
          <c:extLst>
            <c:ext xmlns:c16="http://schemas.microsoft.com/office/drawing/2014/chart" uri="{C3380CC4-5D6E-409C-BE32-E72D297353CC}">
              <c16:uniqueId val="{00000005-151B-450E-A085-D2D4F799F4C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2.68</c:v>
                </c:pt>
                <c:pt idx="2">
                  <c:v>#N/A</c:v>
                </c:pt>
                <c:pt idx="3">
                  <c:v>2.54</c:v>
                </c:pt>
                <c:pt idx="4">
                  <c:v>#N/A</c:v>
                </c:pt>
                <c:pt idx="5">
                  <c:v>1.38</c:v>
                </c:pt>
                <c:pt idx="6">
                  <c:v>#N/A</c:v>
                </c:pt>
                <c:pt idx="7">
                  <c:v>2.98</c:v>
                </c:pt>
                <c:pt idx="8">
                  <c:v>#N/A</c:v>
                </c:pt>
                <c:pt idx="9">
                  <c:v>3.73</c:v>
                </c:pt>
              </c:numCache>
            </c:numRef>
          </c:val>
          <c:extLst>
            <c:ext xmlns:c16="http://schemas.microsoft.com/office/drawing/2014/chart" uri="{C3380CC4-5D6E-409C-BE32-E72D297353CC}">
              <c16:uniqueId val="{00000006-151B-450E-A085-D2D4F799F4C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0.48</c:v>
                </c:pt>
                <c:pt idx="2">
                  <c:v>#N/A</c:v>
                </c:pt>
                <c:pt idx="3">
                  <c:v>5.29</c:v>
                </c:pt>
                <c:pt idx="4">
                  <c:v>#N/A</c:v>
                </c:pt>
                <c:pt idx="5">
                  <c:v>10.28</c:v>
                </c:pt>
                <c:pt idx="6">
                  <c:v>#N/A</c:v>
                </c:pt>
                <c:pt idx="7">
                  <c:v>10.67</c:v>
                </c:pt>
                <c:pt idx="8">
                  <c:v>#N/A</c:v>
                </c:pt>
                <c:pt idx="9">
                  <c:v>6.15</c:v>
                </c:pt>
              </c:numCache>
            </c:numRef>
          </c:val>
          <c:extLst>
            <c:ext xmlns:c16="http://schemas.microsoft.com/office/drawing/2014/chart" uri="{C3380CC4-5D6E-409C-BE32-E72D297353CC}">
              <c16:uniqueId val="{00000007-151B-450E-A085-D2D4F799F4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8.2799999999999994</c:v>
                </c:pt>
                <c:pt idx="2">
                  <c:v>#N/A</c:v>
                </c:pt>
                <c:pt idx="3">
                  <c:v>8.1300000000000008</c:v>
                </c:pt>
                <c:pt idx="4">
                  <c:v>#N/A</c:v>
                </c:pt>
                <c:pt idx="5">
                  <c:v>7.64</c:v>
                </c:pt>
                <c:pt idx="6">
                  <c:v>#N/A</c:v>
                </c:pt>
                <c:pt idx="7">
                  <c:v>8.06</c:v>
                </c:pt>
                <c:pt idx="8">
                  <c:v>#N/A</c:v>
                </c:pt>
                <c:pt idx="9">
                  <c:v>8.1300000000000008</c:v>
                </c:pt>
              </c:numCache>
            </c:numRef>
          </c:val>
          <c:extLst>
            <c:ext xmlns:c16="http://schemas.microsoft.com/office/drawing/2014/chart" uri="{C3380CC4-5D6E-409C-BE32-E72D297353CC}">
              <c16:uniqueId val="{00000008-151B-450E-A085-D2D4F799F4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c:v>
                </c:pt>
                <c:pt idx="2">
                  <c:v>#N/A</c:v>
                </c:pt>
                <c:pt idx="3">
                  <c:v>11.24</c:v>
                </c:pt>
                <c:pt idx="4">
                  <c:v>#N/A</c:v>
                </c:pt>
                <c:pt idx="5">
                  <c:v>13.02</c:v>
                </c:pt>
                <c:pt idx="6">
                  <c:v>#N/A</c:v>
                </c:pt>
                <c:pt idx="7">
                  <c:v>14.17</c:v>
                </c:pt>
                <c:pt idx="8">
                  <c:v>#N/A</c:v>
                </c:pt>
                <c:pt idx="9">
                  <c:v>10.84</c:v>
                </c:pt>
              </c:numCache>
            </c:numRef>
          </c:val>
          <c:extLst>
            <c:ext xmlns:c16="http://schemas.microsoft.com/office/drawing/2014/chart" uri="{C3380CC4-5D6E-409C-BE32-E72D297353CC}">
              <c16:uniqueId val="{00000009-151B-450E-A085-D2D4F799F4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1693</c:v>
                </c:pt>
                <c:pt idx="5">
                  <c:v>1670</c:v>
                </c:pt>
                <c:pt idx="8">
                  <c:v>1808</c:v>
                </c:pt>
                <c:pt idx="11">
                  <c:v>1789</c:v>
                </c:pt>
                <c:pt idx="14">
                  <c:v>1782</c:v>
                </c:pt>
              </c:numCache>
            </c:numRef>
          </c:val>
          <c:extLst>
            <c:ext xmlns:c16="http://schemas.microsoft.com/office/drawing/2014/chart" uri="{C3380CC4-5D6E-409C-BE32-E72D297353CC}">
              <c16:uniqueId val="{00000000-EC47-4CCA-962E-ADF748BABC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47-4CCA-962E-ADF748BABC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c:v>
                </c:pt>
                <c:pt idx="3">
                  <c:v>24</c:v>
                </c:pt>
                <c:pt idx="6">
                  <c:v>23</c:v>
                </c:pt>
                <c:pt idx="9">
                  <c:v>23</c:v>
                </c:pt>
                <c:pt idx="12">
                  <c:v>27</c:v>
                </c:pt>
              </c:numCache>
            </c:numRef>
          </c:val>
          <c:extLst>
            <c:ext xmlns:c16="http://schemas.microsoft.com/office/drawing/2014/chart" uri="{C3380CC4-5D6E-409C-BE32-E72D297353CC}">
              <c16:uniqueId val="{00000002-EC47-4CCA-962E-ADF748BABC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192</c:v>
                </c:pt>
                <c:pt idx="3">
                  <c:v>225</c:v>
                </c:pt>
                <c:pt idx="6">
                  <c:v>192</c:v>
                </c:pt>
                <c:pt idx="9">
                  <c:v>139</c:v>
                </c:pt>
                <c:pt idx="12">
                  <c:v>136</c:v>
                </c:pt>
              </c:numCache>
            </c:numRef>
          </c:val>
          <c:extLst>
            <c:ext xmlns:c16="http://schemas.microsoft.com/office/drawing/2014/chart" uri="{C3380CC4-5D6E-409C-BE32-E72D297353CC}">
              <c16:uniqueId val="{00000003-EC47-4CCA-962E-ADF748BABC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325</c:v>
                </c:pt>
                <c:pt idx="3">
                  <c:v>347</c:v>
                </c:pt>
                <c:pt idx="6">
                  <c:v>358</c:v>
                </c:pt>
                <c:pt idx="9">
                  <c:v>365</c:v>
                </c:pt>
                <c:pt idx="12">
                  <c:v>350</c:v>
                </c:pt>
              </c:numCache>
            </c:numRef>
          </c:val>
          <c:extLst>
            <c:ext xmlns:c16="http://schemas.microsoft.com/office/drawing/2014/chart" uri="{C3380CC4-5D6E-409C-BE32-E72D297353CC}">
              <c16:uniqueId val="{00000004-EC47-4CCA-962E-ADF748BABC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47-4CCA-962E-ADF748BABC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47-4CCA-962E-ADF748BABC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1794</c:v>
                </c:pt>
                <c:pt idx="3">
                  <c:v>1743</c:v>
                </c:pt>
                <c:pt idx="6">
                  <c:v>1940</c:v>
                </c:pt>
                <c:pt idx="9">
                  <c:v>2017</c:v>
                </c:pt>
                <c:pt idx="12">
                  <c:v>2065</c:v>
                </c:pt>
              </c:numCache>
            </c:numRef>
          </c:val>
          <c:extLst>
            <c:ext xmlns:c16="http://schemas.microsoft.com/office/drawing/2014/chart" uri="{C3380CC4-5D6E-409C-BE32-E72D297353CC}">
              <c16:uniqueId val="{00000007-EC47-4CCA-962E-ADF748BABC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642</c:v>
                </c:pt>
                <c:pt idx="2">
                  <c:v>#N/A</c:v>
                </c:pt>
                <c:pt idx="3">
                  <c:v>#N/A</c:v>
                </c:pt>
                <c:pt idx="4">
                  <c:v>669</c:v>
                </c:pt>
                <c:pt idx="5">
                  <c:v>#N/A</c:v>
                </c:pt>
                <c:pt idx="6">
                  <c:v>#N/A</c:v>
                </c:pt>
                <c:pt idx="7">
                  <c:v>705</c:v>
                </c:pt>
                <c:pt idx="8">
                  <c:v>#N/A</c:v>
                </c:pt>
                <c:pt idx="9">
                  <c:v>#N/A</c:v>
                </c:pt>
                <c:pt idx="10">
                  <c:v>755</c:v>
                </c:pt>
                <c:pt idx="11">
                  <c:v>#N/A</c:v>
                </c:pt>
                <c:pt idx="12">
                  <c:v>#N/A</c:v>
                </c:pt>
                <c:pt idx="13">
                  <c:v>796</c:v>
                </c:pt>
                <c:pt idx="14">
                  <c:v>#N/A</c:v>
                </c:pt>
              </c:numCache>
            </c:numRef>
          </c:val>
          <c:smooth val="0"/>
          <c:extLst>
            <c:ext xmlns:c16="http://schemas.microsoft.com/office/drawing/2014/chart" uri="{C3380CC4-5D6E-409C-BE32-E72D297353CC}">
              <c16:uniqueId val="{00000008-EC47-4CCA-962E-ADF748BABC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18627</c:v>
                </c:pt>
                <c:pt idx="5">
                  <c:v>19952</c:v>
                </c:pt>
                <c:pt idx="8">
                  <c:v>19187</c:v>
                </c:pt>
                <c:pt idx="11">
                  <c:v>18199</c:v>
                </c:pt>
                <c:pt idx="14">
                  <c:v>17160</c:v>
                </c:pt>
              </c:numCache>
            </c:numRef>
          </c:val>
          <c:extLst>
            <c:ext xmlns:c16="http://schemas.microsoft.com/office/drawing/2014/chart" uri="{C3380CC4-5D6E-409C-BE32-E72D297353CC}">
              <c16:uniqueId val="{00000000-F932-4745-8F81-0B1704E28C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1744</c:v>
                </c:pt>
                <c:pt idx="5">
                  <c:v>1822</c:v>
                </c:pt>
                <c:pt idx="8">
                  <c:v>2048</c:v>
                </c:pt>
                <c:pt idx="11">
                  <c:v>1702</c:v>
                </c:pt>
                <c:pt idx="14">
                  <c:v>1329</c:v>
                </c:pt>
              </c:numCache>
            </c:numRef>
          </c:val>
          <c:extLst>
            <c:ext xmlns:c16="http://schemas.microsoft.com/office/drawing/2014/chart" uri="{C3380CC4-5D6E-409C-BE32-E72D297353CC}">
              <c16:uniqueId val="{00000001-F932-4745-8F81-0B1704E28C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3396</c:v>
                </c:pt>
                <c:pt idx="5">
                  <c:v>3456</c:v>
                </c:pt>
                <c:pt idx="8">
                  <c:v>3739</c:v>
                </c:pt>
                <c:pt idx="11">
                  <c:v>4300</c:v>
                </c:pt>
                <c:pt idx="14">
                  <c:v>4812</c:v>
                </c:pt>
              </c:numCache>
            </c:numRef>
          </c:val>
          <c:extLst>
            <c:ext xmlns:c16="http://schemas.microsoft.com/office/drawing/2014/chart" uri="{C3380CC4-5D6E-409C-BE32-E72D297353CC}">
              <c16:uniqueId val="{00000002-F932-4745-8F81-0B1704E28C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2-4745-8F81-0B1704E28C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2-4745-8F81-0B1704E28C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124</c:v>
                </c:pt>
                <c:pt idx="3">
                  <c:v>105</c:v>
                </c:pt>
                <c:pt idx="6">
                  <c:v>85</c:v>
                </c:pt>
                <c:pt idx="9">
                  <c:v>85</c:v>
                </c:pt>
                <c:pt idx="12">
                  <c:v>0</c:v>
                </c:pt>
              </c:numCache>
            </c:numRef>
          </c:val>
          <c:extLst>
            <c:ext xmlns:c16="http://schemas.microsoft.com/office/drawing/2014/chart" uri="{C3380CC4-5D6E-409C-BE32-E72D297353CC}">
              <c16:uniqueId val="{00000005-F932-4745-8F81-0B1704E28C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2653</c:v>
                </c:pt>
                <c:pt idx="3">
                  <c:v>2324</c:v>
                </c:pt>
                <c:pt idx="6">
                  <c:v>1932</c:v>
                </c:pt>
                <c:pt idx="9">
                  <c:v>1871</c:v>
                </c:pt>
                <c:pt idx="12">
                  <c:v>2319</c:v>
                </c:pt>
              </c:numCache>
            </c:numRef>
          </c:val>
          <c:extLst>
            <c:ext xmlns:c16="http://schemas.microsoft.com/office/drawing/2014/chart" uri="{C3380CC4-5D6E-409C-BE32-E72D297353CC}">
              <c16:uniqueId val="{00000006-F932-4745-8F81-0B1704E28C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1340</c:v>
                </c:pt>
                <c:pt idx="3">
                  <c:v>1082</c:v>
                </c:pt>
                <c:pt idx="6">
                  <c:v>1164</c:v>
                </c:pt>
                <c:pt idx="9">
                  <c:v>1336</c:v>
                </c:pt>
                <c:pt idx="12">
                  <c:v>1289</c:v>
                </c:pt>
              </c:numCache>
            </c:numRef>
          </c:val>
          <c:extLst>
            <c:ext xmlns:c16="http://schemas.microsoft.com/office/drawing/2014/chart" uri="{C3380CC4-5D6E-409C-BE32-E72D297353CC}">
              <c16:uniqueId val="{00000007-F932-4745-8F81-0B1704E28C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4407</c:v>
                </c:pt>
                <c:pt idx="3">
                  <c:v>4537</c:v>
                </c:pt>
                <c:pt idx="6">
                  <c:v>4458</c:v>
                </c:pt>
                <c:pt idx="9">
                  <c:v>4346</c:v>
                </c:pt>
                <c:pt idx="12">
                  <c:v>4227</c:v>
                </c:pt>
              </c:numCache>
            </c:numRef>
          </c:val>
          <c:extLst>
            <c:ext xmlns:c16="http://schemas.microsoft.com/office/drawing/2014/chart" uri="{C3380CC4-5D6E-409C-BE32-E72D297353CC}">
              <c16:uniqueId val="{00000008-F932-4745-8F81-0B1704E28C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32-4745-8F81-0B1704E28C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21521</c:v>
                </c:pt>
                <c:pt idx="3">
                  <c:v>22163</c:v>
                </c:pt>
                <c:pt idx="6">
                  <c:v>21381</c:v>
                </c:pt>
                <c:pt idx="9">
                  <c:v>20969</c:v>
                </c:pt>
                <c:pt idx="12">
                  <c:v>20034</c:v>
                </c:pt>
              </c:numCache>
            </c:numRef>
          </c:val>
          <c:extLst>
            <c:ext xmlns:c16="http://schemas.microsoft.com/office/drawing/2014/chart" uri="{C3380CC4-5D6E-409C-BE32-E72D297353CC}">
              <c16:uniqueId val="{0000000A-F932-4745-8F81-0B1704E28C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6277</c:v>
                </c:pt>
                <c:pt idx="2">
                  <c:v>#N/A</c:v>
                </c:pt>
                <c:pt idx="3">
                  <c:v>#N/A</c:v>
                </c:pt>
                <c:pt idx="4">
                  <c:v>4981</c:v>
                </c:pt>
                <c:pt idx="5">
                  <c:v>#N/A</c:v>
                </c:pt>
                <c:pt idx="6">
                  <c:v>#N/A</c:v>
                </c:pt>
                <c:pt idx="7">
                  <c:v>4047</c:v>
                </c:pt>
                <c:pt idx="8">
                  <c:v>#N/A</c:v>
                </c:pt>
                <c:pt idx="9">
                  <c:v>#N/A</c:v>
                </c:pt>
                <c:pt idx="10">
                  <c:v>4405</c:v>
                </c:pt>
                <c:pt idx="11">
                  <c:v>#N/A</c:v>
                </c:pt>
                <c:pt idx="12">
                  <c:v>#N/A</c:v>
                </c:pt>
                <c:pt idx="13">
                  <c:v>4570</c:v>
                </c:pt>
                <c:pt idx="14">
                  <c:v>#N/A</c:v>
                </c:pt>
              </c:numCache>
            </c:numRef>
          </c:val>
          <c:smooth val="0"/>
          <c:extLst>
            <c:ext xmlns:c16="http://schemas.microsoft.com/office/drawing/2014/chart" uri="{C3380CC4-5D6E-409C-BE32-E72D297353CC}">
              <c16:uniqueId val="{0000000B-F932-4745-8F81-0B1704E28C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1748</c:v>
                </c:pt>
                <c:pt idx="1">
                  <c:v>1948</c:v>
                </c:pt>
                <c:pt idx="2">
                  <c:v>2098</c:v>
                </c:pt>
              </c:numCache>
            </c:numRef>
          </c:val>
          <c:extLst>
            <c:ext xmlns:c16="http://schemas.microsoft.com/office/drawing/2014/chart" uri="{C3380CC4-5D6E-409C-BE32-E72D297353CC}">
              <c16:uniqueId val="{00000000-C758-4D10-9C02-6D919F41E6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c:v>
                </c:pt>
                <c:pt idx="1">
                  <c:v>120</c:v>
                </c:pt>
                <c:pt idx="2">
                  <c:v>155</c:v>
                </c:pt>
              </c:numCache>
            </c:numRef>
          </c:val>
          <c:extLst>
            <c:ext xmlns:c16="http://schemas.microsoft.com/office/drawing/2014/chart" uri="{C3380CC4-5D6E-409C-BE32-E72D297353CC}">
              <c16:uniqueId val="{00000001-C758-4D10-9C02-6D919F41E6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2787</c:v>
                </c:pt>
                <c:pt idx="1">
                  <c:v>2949</c:v>
                </c:pt>
                <c:pt idx="2">
                  <c:v>3285</c:v>
                </c:pt>
              </c:numCache>
            </c:numRef>
          </c:val>
          <c:extLst>
            <c:ext xmlns:c16="http://schemas.microsoft.com/office/drawing/2014/chart" uri="{C3380CC4-5D6E-409C-BE32-E72D297353CC}">
              <c16:uniqueId val="{00000002-C758-4D10-9C02-6D919F41E6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微増等により基準財政収入額は増加したが、算定費目の新設や臨時財政対策債振替相当額の減少等に伴い基準財政需要額が基準財政収入額を上回って増加したことにより、単年度の財政力指数が減少し、財政力指数全体においても減少した。</a:t>
          </a:r>
        </a:p>
        <a:p>
          <a:r>
            <a:rPr kumimoji="1" lang="ja-JP" altLang="en-US" sz="1300">
              <a:latin typeface="ＭＳ Ｐゴシック" panose="020B0600070205080204" pitchFamily="50" charset="-128"/>
              <a:ea typeface="ＭＳ Ｐゴシック" panose="020B0600070205080204" pitchFamily="50" charset="-128"/>
            </a:rPr>
            <a:t>　市税の徴収率向上等による歳入確保に努めるとともに、交付税の算入割合や後年度の償還状況及び財政状況を勘案しながら市債を発行することにより、財政力指数の向上に努める。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公債費は増加したが、人件費や繰出金が減少したことにより、計算上の分子にあたる経常経費に充当された一般財源等が減少した。また、地方交付税や地方譲与税等は増加したが、臨時財政対策債が減少したことにより、分母にあたる経常一般財源等も減少し、経常収支比率が前年度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類似団体内平均値とほぼ同じであるが、経常経費が増加傾向にあるため、既存事業等の見直しを行い、経常経費の削減に努める。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60</xdr:row>
      <xdr:rowOff>90896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90896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468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149497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468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149497</xdr:rowOff>
    </xdr:from>
    <xdr:to>
      <xdr:col>11</xdr:col>
      <xdr:colOff>31750</xdr:colOff>
      <xdr:row>60</xdr:row>
      <xdr:rowOff>163285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64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56623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126473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の教科書改訂に伴う教員用教科書・指導書・指導教材購入等により物件費は増加したが、公務員の定年引上げにより退職手当負担金が減少したことにより、人口１人当たり人件費・物件費等決算額が前年度から</a:t>
          </a:r>
          <a:r>
            <a:rPr kumimoji="1" lang="en-US" altLang="ja-JP" sz="1300">
              <a:latin typeface="ＭＳ Ｐゴシック" panose="020B0600070205080204" pitchFamily="50" charset="-128"/>
              <a:ea typeface="ＭＳ Ｐゴシック" panose="020B0600070205080204" pitchFamily="50" charset="-128"/>
            </a:rPr>
            <a:t>6,518</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類似団体内平均値と比較すると下回っているが、物件費が増加傾向にあるため、既存事業等の見直しを行い、義務的経費の削減に努める。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170168</xdr:rowOff>
    </xdr:from>
    <xdr:to>
      <xdr:col>23</xdr:col>
      <xdr:colOff>133350</xdr:colOff>
      <xdr:row>82</xdr:row>
      <xdr:rowOff>9951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57618"/>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154946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153670</xdr:rowOff>
    </xdr:from>
    <xdr:to>
      <xdr:col>19</xdr:col>
      <xdr:colOff>133350</xdr:colOff>
      <xdr:row>82</xdr:row>
      <xdr:rowOff>9951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1120"/>
          <a:ext cx="889000" cy="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140577</xdr:rowOff>
    </xdr:from>
    <xdr:to>
      <xdr:col>15</xdr:col>
      <xdr:colOff>82550</xdr:colOff>
      <xdr:row>81</xdr:row>
      <xdr:rowOff>153670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8027"/>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118977</xdr:rowOff>
    </xdr:from>
    <xdr:to>
      <xdr:col>11</xdr:col>
      <xdr:colOff>31750</xdr:colOff>
      <xdr:row>81</xdr:row>
      <xdr:rowOff>140577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6427"/>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119368</xdr:rowOff>
    </xdr:from>
    <xdr:to>
      <xdr:col>23</xdr:col>
      <xdr:colOff>184150</xdr:colOff>
      <xdr:row>82</xdr:row>
      <xdr:rowOff>49518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40645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130601</xdr:rowOff>
    </xdr:from>
    <xdr:to>
      <xdr:col>19</xdr:col>
      <xdr:colOff>184150</xdr:colOff>
      <xdr:row>82</xdr:row>
      <xdr:rowOff>60751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70928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102870</xdr:rowOff>
    </xdr:from>
    <xdr:to>
      <xdr:col>15</xdr:col>
      <xdr:colOff>133350</xdr:colOff>
      <xdr:row>82</xdr:row>
      <xdr:rowOff>33020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43197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89777</xdr:rowOff>
    </xdr:from>
    <xdr:to>
      <xdr:col>11</xdr:col>
      <xdr:colOff>82550</xdr:colOff>
      <xdr:row>82</xdr:row>
      <xdr:rowOff>19927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30104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68177</xdr:rowOff>
    </xdr:from>
    <xdr:to>
      <xdr:col>7</xdr:col>
      <xdr:colOff>31750</xdr:colOff>
      <xdr:row>81</xdr:row>
      <xdr:rowOff>169777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類似団体内平均値と比較すると下回っており、国や県内自治体の支給水準及び本市の財政状況を踏まえた給与管理に努める。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165805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854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類似団体内平均値と比較して下回っている。</a:t>
          </a:r>
        </a:p>
        <a:p>
          <a:r>
            <a:rPr kumimoji="1" lang="ja-JP" altLang="en-US" sz="1300">
              <a:latin typeface="ＭＳ Ｐゴシック" panose="020B0600070205080204" pitchFamily="50" charset="-128"/>
              <a:ea typeface="ＭＳ Ｐゴシック" panose="020B0600070205080204" pitchFamily="50" charset="-128"/>
            </a:rPr>
            <a:t>　町村合併以降、広大な市域の中で行政サービスを維持するために、支所機能の充実や災害対応を行ってきた。また、昨今では、多様化、複雑化する住民ニーズ、新たな行政課題の対応など、事務事業が増加し、人員の需要が高まる中で、公務員離れ、若年層の離職が進み、人員を確保することが困難な状況にあり、事務事業のスクラップ＆ビルド選択と集中による積極的な効率化に取組み、持続可能な行政運営の確保に努め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60</xdr:row>
      <xdr:rowOff>170180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994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162941</xdr:rowOff>
    </xdr:from>
    <xdr:to>
      <xdr:col>77</xdr:col>
      <xdr:colOff>44450</xdr:colOff>
      <xdr:row>60</xdr:row>
      <xdr:rowOff>162941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499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153289</xdr:rowOff>
    </xdr:from>
    <xdr:to>
      <xdr:col>72</xdr:col>
      <xdr:colOff>203200</xdr:colOff>
      <xdr:row>60</xdr:row>
      <xdr:rowOff>162941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402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123529</xdr:rowOff>
    </xdr:from>
    <xdr:to>
      <xdr:col>68</xdr:col>
      <xdr:colOff>152400</xdr:colOff>
      <xdr:row>60</xdr:row>
      <xdr:rowOff>153289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1052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27068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112141</xdr:rowOff>
    </xdr:from>
    <xdr:to>
      <xdr:col>73</xdr:col>
      <xdr:colOff>44450</xdr:colOff>
      <xdr:row>61</xdr:row>
      <xdr:rowOff>42291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27068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102489</xdr:rowOff>
    </xdr:from>
    <xdr:to>
      <xdr:col>68</xdr:col>
      <xdr:colOff>203200</xdr:colOff>
      <xdr:row>61</xdr:row>
      <xdr:rowOff>32639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17416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72729</xdr:rowOff>
    </xdr:from>
    <xdr:to>
      <xdr:col>64</xdr:col>
      <xdr:colOff>152400</xdr:colOff>
      <xdr:row>61</xdr:row>
      <xdr:rowOff>2879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159106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4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標準税収入額等は増加したが、償還額に充当した特定財源が減少し、元利償還額が増加したことにより、単年度の値が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％増加し、実質公債費比率全体においても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て下回っているが、老朽化した公共施設等の改修を控えているため、後年度の償還状況及び財政状況を勘案しながら市債を発行することにより、実質公債費比率の維持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15981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15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37</xdr:row>
      <xdr:rowOff>7938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435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171344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3751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165312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計算上の分母となる標準財政規模等は増加したものの、充当可能財源等の減少により分子が分母を上回って増加したことにより、将来負担比率が前年度から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類似団体内平均値よりも＋</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となっていることから、市税の徴収率向上等による歳入確保に努めるとともに、交付税の算入割合や後年度の償還状況及び財政状況を勘案しながら市債を発行することにより、将来負担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52959</xdr:rowOff>
    </xdr:from>
    <xdr:to>
      <xdr:col>81</xdr:col>
      <xdr:colOff>44450</xdr:colOff>
      <xdr:row>16</xdr:row>
      <xdr:rowOff>63415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96159"/>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8721</xdr:rowOff>
    </xdr:from>
    <xdr:to>
      <xdr:col>77</xdr:col>
      <xdr:colOff>44450</xdr:colOff>
      <xdr:row>16</xdr:row>
      <xdr:rowOff>52959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5192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8721</xdr:rowOff>
    </xdr:from>
    <xdr:to>
      <xdr:col>72</xdr:col>
      <xdr:colOff>203200</xdr:colOff>
      <xdr:row>16</xdr:row>
      <xdr:rowOff>118914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51921"/>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118914</xdr:rowOff>
    </xdr:from>
    <xdr:to>
      <xdr:col>68</xdr:col>
      <xdr:colOff>152400</xdr:colOff>
      <xdr:row>17</xdr:row>
      <xdr:rowOff>93853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2114"/>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12615</xdr:rowOff>
    </xdr:from>
    <xdr:to>
      <xdr:col>81</xdr:col>
      <xdr:colOff>95250</xdr:colOff>
      <xdr:row>16</xdr:row>
      <xdr:rowOff>114215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156142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2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2159</xdr:rowOff>
    </xdr:from>
    <xdr:to>
      <xdr:col>77</xdr:col>
      <xdr:colOff>95250</xdr:colOff>
      <xdr:row>16</xdr:row>
      <xdr:rowOff>103759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88536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129371</xdr:rowOff>
    </xdr:from>
    <xdr:to>
      <xdr:col>73</xdr:col>
      <xdr:colOff>44450</xdr:colOff>
      <xdr:row>16</xdr:row>
      <xdr:rowOff>59521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44298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8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68114</xdr:rowOff>
    </xdr:from>
    <xdr:to>
      <xdr:col>68</xdr:col>
      <xdr:colOff>203200</xdr:colOff>
      <xdr:row>16</xdr:row>
      <xdr:rowOff>169714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154491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43053</xdr:rowOff>
    </xdr:from>
    <xdr:to>
      <xdr:col>64</xdr:col>
      <xdr:colOff>152400</xdr:colOff>
      <xdr:row>17</xdr:row>
      <xdr:rowOff>144653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129430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人事院勧告に伴い職員給及び期末勤勉手当が増加したが、地方公務員の定年延長に伴い退職手当負担金が減少したことにより、人件費の経常収支比率が前年度から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％低くなっており、今後も人件費の適正化に努める。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小学校の教員用教科書・指導書・指導教材の購入や一部の委託料等が増加したことにより、物件費の経常収支比率が前年度から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％低くなっているが、物件費は委託料を中心に増加傾向にあることから、事業内容等の精査を行い抑制に努める。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0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扶助費の経常収支比率は前年度と同数値であるが、自立支援給付費や障害児通所給付費等が増加傾向にあり、扶助費全体も増加傾向にある。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％高くなっているため、自立支援の後押しや関係課との連携による医療扶助費等の抑制に努める。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58</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7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下水道事業特別会計等に対する繰出金等が減少したことによりその他の経常収支比率が前年度から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次年度以降、下水道事業特別会計が法適用となるため、繰出金は減少し、補助費等が増加する見込みである。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補助費等（経常）については前年度とほぼ同額であったが、補助費等に充当した一般財源が増加したことにより、補助費等の経常収支比率が前年度から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％高くなっているため、市の単独費で行っている各種団体等への補助事業等の見直しを行い、補助費等の抑制に努める。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36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3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64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公立保育園建設事業や防災行政無線デジタル化更新事業等の元金償還開始により、公債費の経常収支比率が前年度から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％高くなっており、今後も公共施設の大規模改修事業等に係る元金償還の開始を控えていることから、後年度の償還状況等を勘案しながら市債を発行することにより、公債費の抑制に努める。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26035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33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14605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44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144145</xdr:rowOff>
    </xdr:from>
    <xdr:to>
      <xdr:col>15</xdr:col>
      <xdr:colOff>98425</xdr:colOff>
      <xdr:row>74</xdr:row>
      <xdr:rowOff>157480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31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144145</xdr:rowOff>
    </xdr:from>
    <xdr:to>
      <xdr:col>11</xdr:col>
      <xdr:colOff>9525</xdr:colOff>
      <xdr:row>74</xdr:row>
      <xdr:rowOff>159385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31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146685</xdr:rowOff>
    </xdr:from>
    <xdr:to>
      <xdr:col>24</xdr:col>
      <xdr:colOff>76200</xdr:colOff>
      <xdr:row>75</xdr:row>
      <xdr:rowOff>76835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118762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93345</xdr:rowOff>
    </xdr:from>
    <xdr:to>
      <xdr:col>11</xdr:col>
      <xdr:colOff>60325</xdr:colOff>
      <xdr:row>75</xdr:row>
      <xdr:rowOff>23495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33672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108585</xdr:rowOff>
    </xdr:from>
    <xdr:to>
      <xdr:col>6</xdr:col>
      <xdr:colOff>171450</xdr:colOff>
      <xdr:row>75</xdr:row>
      <xdr:rowOff>38735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48912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市税等の減少により分母にあたる経常一般財源は減少したが、分子にあたる経費に充当した一般財源が分母を上回って減少したことにより、公債費以外の経常収支比率が前年度から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市税の徴収率向上等による歳入確保に努めるとともに、既存事業等の見直しを行い、事業経費の削減に努める。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440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21844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17914</xdr:rowOff>
    </xdr:from>
    <xdr:to>
      <xdr:col>29</xdr:col>
      <xdr:colOff>127000</xdr:colOff>
      <xdr:row>17</xdr:row>
      <xdr:rowOff>43169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0189"/>
          <a:ext cx="647700" cy="2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34983</xdr:rowOff>
    </xdr:from>
    <xdr:to>
      <xdr:col>26</xdr:col>
      <xdr:colOff>50800</xdr:colOff>
      <xdr:row>17</xdr:row>
      <xdr:rowOff>43169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7258"/>
          <a:ext cx="698500" cy="8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34983</xdr:rowOff>
    </xdr:from>
    <xdr:to>
      <xdr:col>22</xdr:col>
      <xdr:colOff>114300</xdr:colOff>
      <xdr:row>17</xdr:row>
      <xdr:rowOff>45118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7258"/>
          <a:ext cx="698500" cy="1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45118</xdr:rowOff>
    </xdr:from>
    <xdr:to>
      <xdr:col>18</xdr:col>
      <xdr:colOff>177800</xdr:colOff>
      <xdr:row>17</xdr:row>
      <xdr:rowOff>61348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7393"/>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138564</xdr:rowOff>
    </xdr:from>
    <xdr:to>
      <xdr:col>29</xdr:col>
      <xdr:colOff>177800</xdr:colOff>
      <xdr:row>17</xdr:row>
      <xdr:rowOff>68714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110641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163819</xdr:rowOff>
    </xdr:from>
    <xdr:to>
      <xdr:col>26</xdr:col>
      <xdr:colOff>101600</xdr:colOff>
      <xdr:row>17</xdr:row>
      <xdr:rowOff>93969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155633</xdr:rowOff>
    </xdr:from>
    <xdr:to>
      <xdr:col>22</xdr:col>
      <xdr:colOff>165100</xdr:colOff>
      <xdr:row>17</xdr:row>
      <xdr:rowOff>85783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95960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165768</xdr:rowOff>
    </xdr:from>
    <xdr:to>
      <xdr:col>19</xdr:col>
      <xdr:colOff>38100</xdr:colOff>
      <xdr:row>17</xdr:row>
      <xdr:rowOff>95918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106095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10548</xdr:rowOff>
    </xdr:from>
    <xdr:to>
      <xdr:col>15</xdr:col>
      <xdr:colOff>101600</xdr:colOff>
      <xdr:row>17</xdr:row>
      <xdr:rowOff>112148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122325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37477</xdr:rowOff>
    </xdr:from>
    <xdr:to>
      <xdr:col>29</xdr:col>
      <xdr:colOff>127000</xdr:colOff>
      <xdr:row>38</xdr:row>
      <xdr:rowOff>43597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05077"/>
          <a:ext cx="647700" cy="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22254</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9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43597</xdr:rowOff>
    </xdr:from>
    <xdr:to>
      <xdr:col>26</xdr:col>
      <xdr:colOff>50800</xdr:colOff>
      <xdr:row>38</xdr:row>
      <xdr:rowOff>51977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11197"/>
          <a:ext cx="698500" cy="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51977</xdr:rowOff>
    </xdr:from>
    <xdr:to>
      <xdr:col>22</xdr:col>
      <xdr:colOff>114300</xdr:colOff>
      <xdr:row>38</xdr:row>
      <xdr:rowOff>57748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19577"/>
          <a:ext cx="698500" cy="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57748</xdr:rowOff>
    </xdr:from>
    <xdr:to>
      <xdr:col>18</xdr:col>
      <xdr:colOff>177800</xdr:colOff>
      <xdr:row>38</xdr:row>
      <xdr:rowOff>62672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5348"/>
          <a:ext cx="698500" cy="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329577</xdr:rowOff>
    </xdr:from>
    <xdr:to>
      <xdr:col>29</xdr:col>
      <xdr:colOff>177800</xdr:colOff>
      <xdr:row>38</xdr:row>
      <xdr:rowOff>88277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5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174654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335697</xdr:rowOff>
    </xdr:from>
    <xdr:to>
      <xdr:col>26</xdr:col>
      <xdr:colOff>101600</xdr:colOff>
      <xdr:row>38</xdr:row>
      <xdr:rowOff>94397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104574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1177</xdr:rowOff>
    </xdr:from>
    <xdr:to>
      <xdr:col>22</xdr:col>
      <xdr:colOff>165100</xdr:colOff>
      <xdr:row>38</xdr:row>
      <xdr:rowOff>102777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112954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6948</xdr:rowOff>
    </xdr:from>
    <xdr:to>
      <xdr:col>19</xdr:col>
      <xdr:colOff>38100</xdr:colOff>
      <xdr:row>38</xdr:row>
      <xdr:rowOff>108548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118725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11872</xdr:rowOff>
    </xdr:from>
    <xdr:to>
      <xdr:col>15</xdr:col>
      <xdr:colOff>101600</xdr:colOff>
      <xdr:row>38</xdr:row>
      <xdr:rowOff>113472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98249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42861</xdr:rowOff>
    </xdr:from>
    <xdr:to>
      <xdr:col>24</xdr:col>
      <xdr:colOff>63500</xdr:colOff>
      <xdr:row>37</xdr:row>
      <xdr:rowOff>69346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6511"/>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10813</xdr:rowOff>
    </xdr:from>
    <xdr:to>
      <xdr:col>19</xdr:col>
      <xdr:colOff>177800</xdr:colOff>
      <xdr:row>37</xdr:row>
      <xdr:rowOff>42861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54463"/>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10813</xdr:rowOff>
    </xdr:from>
    <xdr:to>
      <xdr:col>15</xdr:col>
      <xdr:colOff>50800</xdr:colOff>
      <xdr:row>37</xdr:row>
      <xdr:rowOff>50372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4463"/>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50372</xdr:rowOff>
    </xdr:from>
    <xdr:to>
      <xdr:col>10</xdr:col>
      <xdr:colOff>114300</xdr:colOff>
      <xdr:row>37</xdr:row>
      <xdr:rowOff>94981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4022"/>
          <a:ext cx="8890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18546</xdr:rowOff>
    </xdr:from>
    <xdr:to>
      <xdr:col>24</xdr:col>
      <xdr:colOff>114300</xdr:colOff>
      <xdr:row>37</xdr:row>
      <xdr:rowOff>120146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168423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163511</xdr:rowOff>
    </xdr:from>
    <xdr:to>
      <xdr:col>20</xdr:col>
      <xdr:colOff>38100</xdr:colOff>
      <xdr:row>37</xdr:row>
      <xdr:rowOff>93661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84788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131463</xdr:rowOff>
    </xdr:from>
    <xdr:to>
      <xdr:col>15</xdr:col>
      <xdr:colOff>101600</xdr:colOff>
      <xdr:row>37</xdr:row>
      <xdr:rowOff>61613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52740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171022</xdr:rowOff>
    </xdr:from>
    <xdr:to>
      <xdr:col>10</xdr:col>
      <xdr:colOff>165100</xdr:colOff>
      <xdr:row>37</xdr:row>
      <xdr:rowOff>101172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92299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44181</xdr:rowOff>
    </xdr:from>
    <xdr:to>
      <xdr:col>6</xdr:col>
      <xdr:colOff>38100</xdr:colOff>
      <xdr:row>37</xdr:row>
      <xdr:rowOff>145781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31907</xdr:rowOff>
    </xdr:from>
    <xdr:to>
      <xdr:col>24</xdr:col>
      <xdr:colOff>63500</xdr:colOff>
      <xdr:row>58</xdr:row>
      <xdr:rowOff>52122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76007"/>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31907</xdr:rowOff>
    </xdr:from>
    <xdr:to>
      <xdr:col>19</xdr:col>
      <xdr:colOff>177800</xdr:colOff>
      <xdr:row>58</xdr:row>
      <xdr:rowOff>63329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6007"/>
          <a:ext cx="889000" cy="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63329</xdr:rowOff>
    </xdr:from>
    <xdr:to>
      <xdr:col>15</xdr:col>
      <xdr:colOff>50800</xdr:colOff>
      <xdr:row>58</xdr:row>
      <xdr:rowOff>75809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7429"/>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75809</xdr:rowOff>
    </xdr:from>
    <xdr:to>
      <xdr:col>10</xdr:col>
      <xdr:colOff>114300</xdr:colOff>
      <xdr:row>58</xdr:row>
      <xdr:rowOff>96231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9909"/>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1322</xdr:rowOff>
    </xdr:from>
    <xdr:to>
      <xdr:col>24</xdr:col>
      <xdr:colOff>114300</xdr:colOff>
      <xdr:row>58</xdr:row>
      <xdr:rowOff>102922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152557</xdr:rowOff>
    </xdr:from>
    <xdr:to>
      <xdr:col>20</xdr:col>
      <xdr:colOff>38100</xdr:colOff>
      <xdr:row>58</xdr:row>
      <xdr:rowOff>82707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73834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12529</xdr:rowOff>
    </xdr:from>
    <xdr:to>
      <xdr:col>15</xdr:col>
      <xdr:colOff>101600</xdr:colOff>
      <xdr:row>58</xdr:row>
      <xdr:rowOff>114129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105256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25009</xdr:rowOff>
    </xdr:from>
    <xdr:to>
      <xdr:col>10</xdr:col>
      <xdr:colOff>165100</xdr:colOff>
      <xdr:row>58</xdr:row>
      <xdr:rowOff>126609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117736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45431</xdr:rowOff>
    </xdr:from>
    <xdr:to>
      <xdr:col>6</xdr:col>
      <xdr:colOff>38100</xdr:colOff>
      <xdr:row>58</xdr:row>
      <xdr:rowOff>147031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138158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8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11722</xdr:rowOff>
    </xdr:from>
    <xdr:to>
      <xdr:col>24</xdr:col>
      <xdr:colOff>63500</xdr:colOff>
      <xdr:row>79</xdr:row>
      <xdr:rowOff>33362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6272"/>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28829</xdr:rowOff>
    </xdr:from>
    <xdr:to>
      <xdr:col>19</xdr:col>
      <xdr:colOff>177800</xdr:colOff>
      <xdr:row>79</xdr:row>
      <xdr:rowOff>33362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337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28829</xdr:rowOff>
    </xdr:from>
    <xdr:to>
      <xdr:col>15</xdr:col>
      <xdr:colOff>50800</xdr:colOff>
      <xdr:row>79</xdr:row>
      <xdr:rowOff>32316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3379"/>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32316</xdr:rowOff>
    </xdr:from>
    <xdr:to>
      <xdr:col>10</xdr:col>
      <xdr:colOff>114300</xdr:colOff>
      <xdr:row>79</xdr:row>
      <xdr:rowOff>35230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686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132372</xdr:rowOff>
    </xdr:from>
    <xdr:to>
      <xdr:col>24</xdr:col>
      <xdr:colOff>114300</xdr:colOff>
      <xdr:row>79</xdr:row>
      <xdr:rowOff>62522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47299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154012</xdr:rowOff>
    </xdr:from>
    <xdr:to>
      <xdr:col>20</xdr:col>
      <xdr:colOff>38100</xdr:colOff>
      <xdr:row>79</xdr:row>
      <xdr:rowOff>84162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75289</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1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149479</xdr:rowOff>
    </xdr:from>
    <xdr:to>
      <xdr:col>15</xdr:col>
      <xdr:colOff>101600</xdr:colOff>
      <xdr:row>79</xdr:row>
      <xdr:rowOff>79629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70756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152966</xdr:rowOff>
    </xdr:from>
    <xdr:to>
      <xdr:col>10</xdr:col>
      <xdr:colOff>165100</xdr:colOff>
      <xdr:row>79</xdr:row>
      <xdr:rowOff>83116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74243</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155880</xdr:rowOff>
    </xdr:from>
    <xdr:to>
      <xdr:col>6</xdr:col>
      <xdr:colOff>38100</xdr:colOff>
      <xdr:row>79</xdr:row>
      <xdr:rowOff>86030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77157</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35717</xdr:rowOff>
    </xdr:from>
    <xdr:to>
      <xdr:col>24</xdr:col>
      <xdr:colOff>63500</xdr:colOff>
      <xdr:row>96</xdr:row>
      <xdr:rowOff>12850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23467"/>
          <a:ext cx="838200" cy="1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21132</xdr:rowOff>
    </xdr:from>
    <xdr:to>
      <xdr:col>19</xdr:col>
      <xdr:colOff>177800</xdr:colOff>
      <xdr:row>96</xdr:row>
      <xdr:rowOff>12850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08882"/>
          <a:ext cx="889000" cy="16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21132</xdr:rowOff>
    </xdr:from>
    <xdr:to>
      <xdr:col>15</xdr:col>
      <xdr:colOff>50800</xdr:colOff>
      <xdr:row>96</xdr:row>
      <xdr:rowOff>41227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08882"/>
          <a:ext cx="889000" cy="1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41227</xdr:rowOff>
    </xdr:from>
    <xdr:to>
      <xdr:col>10</xdr:col>
      <xdr:colOff>114300</xdr:colOff>
      <xdr:row>96</xdr:row>
      <xdr:rowOff>51225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0427"/>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156367</xdr:rowOff>
    </xdr:from>
    <xdr:to>
      <xdr:col>24</xdr:col>
      <xdr:colOff>114300</xdr:colOff>
      <xdr:row>95</xdr:row>
      <xdr:rowOff>86517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7794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2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133500</xdr:rowOff>
    </xdr:from>
    <xdr:to>
      <xdr:col>20</xdr:col>
      <xdr:colOff>38100</xdr:colOff>
      <xdr:row>96</xdr:row>
      <xdr:rowOff>63650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80177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9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141782</xdr:rowOff>
    </xdr:from>
    <xdr:to>
      <xdr:col>15</xdr:col>
      <xdr:colOff>101600</xdr:colOff>
      <xdr:row>95</xdr:row>
      <xdr:rowOff>71932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88459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3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161877</xdr:rowOff>
    </xdr:from>
    <xdr:to>
      <xdr:col>10</xdr:col>
      <xdr:colOff>165100</xdr:colOff>
      <xdr:row>96</xdr:row>
      <xdr:rowOff>92027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108554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xdr:rowOff>
    </xdr:from>
    <xdr:to>
      <xdr:col>6</xdr:col>
      <xdr:colOff>38100</xdr:colOff>
      <xdr:row>96</xdr:row>
      <xdr:rowOff>102025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118552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3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139582</xdr:rowOff>
    </xdr:from>
    <xdr:to>
      <xdr:col>55</xdr:col>
      <xdr:colOff>0</xdr:colOff>
      <xdr:row>36</xdr:row>
      <xdr:rowOff>12896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40332"/>
          <a:ext cx="8382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111270</xdr:rowOff>
    </xdr:from>
    <xdr:to>
      <xdr:col>50</xdr:col>
      <xdr:colOff>114300</xdr:colOff>
      <xdr:row>35</xdr:row>
      <xdr:rowOff>139582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12020"/>
          <a:ext cx="889000" cy="2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152349</xdr:rowOff>
    </xdr:from>
    <xdr:to>
      <xdr:col>45</xdr:col>
      <xdr:colOff>177800</xdr:colOff>
      <xdr:row>35</xdr:row>
      <xdr:rowOff>111270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10199"/>
          <a:ext cx="889000" cy="3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152349</xdr:rowOff>
    </xdr:from>
    <xdr:to>
      <xdr:col>41</xdr:col>
      <xdr:colOff>50800</xdr:colOff>
      <xdr:row>36</xdr:row>
      <xdr:rowOff>98346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10199"/>
          <a:ext cx="889000" cy="4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133546</xdr:rowOff>
    </xdr:from>
    <xdr:to>
      <xdr:col>55</xdr:col>
      <xdr:colOff>50800</xdr:colOff>
      <xdr:row>36</xdr:row>
      <xdr:rowOff>63696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156423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8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88782</xdr:rowOff>
    </xdr:from>
    <xdr:to>
      <xdr:col>50</xdr:col>
      <xdr:colOff>165100</xdr:colOff>
      <xdr:row>36</xdr:row>
      <xdr:rowOff>18932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35459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60470</xdr:rowOff>
    </xdr:from>
    <xdr:to>
      <xdr:col>46</xdr:col>
      <xdr:colOff>38100</xdr:colOff>
      <xdr:row>35</xdr:row>
      <xdr:rowOff>162070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7147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101549</xdr:rowOff>
    </xdr:from>
    <xdr:to>
      <xdr:col>41</xdr:col>
      <xdr:colOff>101600</xdr:colOff>
      <xdr:row>34</xdr:row>
      <xdr:rowOff>31699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48226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3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165673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85760</xdr:rowOff>
    </xdr:from>
    <xdr:to>
      <xdr:col>55</xdr:col>
      <xdr:colOff>0</xdr:colOff>
      <xdr:row>57</xdr:row>
      <xdr:rowOff>122939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58410"/>
          <a:ext cx="838200" cy="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85760</xdr:rowOff>
    </xdr:from>
    <xdr:to>
      <xdr:col>50</xdr:col>
      <xdr:colOff>114300</xdr:colOff>
      <xdr:row>57</xdr:row>
      <xdr:rowOff>130762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58410"/>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26438</xdr:rowOff>
    </xdr:from>
    <xdr:to>
      <xdr:col>45</xdr:col>
      <xdr:colOff>177800</xdr:colOff>
      <xdr:row>57</xdr:row>
      <xdr:rowOff>130762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99088"/>
          <a:ext cx="8890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102516</xdr:rowOff>
    </xdr:from>
    <xdr:to>
      <xdr:col>41</xdr:col>
      <xdr:colOff>50800</xdr:colOff>
      <xdr:row>57</xdr:row>
      <xdr:rowOff>26438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03716"/>
          <a:ext cx="889000" cy="9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72139</xdr:rowOff>
    </xdr:from>
    <xdr:to>
      <xdr:col>55</xdr:col>
      <xdr:colOff>50800</xdr:colOff>
      <xdr:row>58</xdr:row>
      <xdr:rowOff>2289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50566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34960</xdr:rowOff>
    </xdr:from>
    <xdr:to>
      <xdr:col>50</xdr:col>
      <xdr:colOff>165100</xdr:colOff>
      <xdr:row>57</xdr:row>
      <xdr:rowOff>136560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79962</xdr:rowOff>
    </xdr:from>
    <xdr:to>
      <xdr:col>46</xdr:col>
      <xdr:colOff>38100</xdr:colOff>
      <xdr:row>58</xdr:row>
      <xdr:rowOff>10112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147088</xdr:rowOff>
    </xdr:from>
    <xdr:to>
      <xdr:col>41</xdr:col>
      <xdr:colOff>101600</xdr:colOff>
      <xdr:row>57</xdr:row>
      <xdr:rowOff>77238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93765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51716</xdr:rowOff>
    </xdr:from>
    <xdr:to>
      <xdr:col>36</xdr:col>
      <xdr:colOff>165100</xdr:colOff>
      <xdr:row>56</xdr:row>
      <xdr:rowOff>153316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169843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2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161837</xdr:rowOff>
    </xdr:from>
    <xdr:to>
      <xdr:col>55</xdr:col>
      <xdr:colOff>0</xdr:colOff>
      <xdr:row>79</xdr:row>
      <xdr:rowOff>37134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4937"/>
          <a:ext cx="838200" cy="4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14605</xdr:rowOff>
    </xdr:from>
    <xdr:to>
      <xdr:col>50</xdr:col>
      <xdr:colOff>114300</xdr:colOff>
      <xdr:row>79</xdr:row>
      <xdr:rowOff>37134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16255"/>
          <a:ext cx="889000" cy="3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14605</xdr:rowOff>
    </xdr:from>
    <xdr:to>
      <xdr:col>45</xdr:col>
      <xdr:colOff>177800</xdr:colOff>
      <xdr:row>78</xdr:row>
      <xdr:rowOff>33871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16255"/>
          <a:ext cx="889000" cy="1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33871</xdr:rowOff>
    </xdr:from>
    <xdr:to>
      <xdr:col>41</xdr:col>
      <xdr:colOff>50800</xdr:colOff>
      <xdr:row>79</xdr:row>
      <xdr:rowOff>31762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06971"/>
          <a:ext cx="889000" cy="1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111037</xdr:rowOff>
    </xdr:from>
    <xdr:to>
      <xdr:col>55</xdr:col>
      <xdr:colOff>50800</xdr:colOff>
      <xdr:row>79</xdr:row>
      <xdr:rowOff>41187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25964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157784</xdr:rowOff>
    </xdr:from>
    <xdr:to>
      <xdr:col>50</xdr:col>
      <xdr:colOff>165100</xdr:colOff>
      <xdr:row>79</xdr:row>
      <xdr:rowOff>87934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79061</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135255</xdr:rowOff>
    </xdr:from>
    <xdr:to>
      <xdr:col>46</xdr:col>
      <xdr:colOff>38100</xdr:colOff>
      <xdr:row>77</xdr:row>
      <xdr:rowOff>65405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81932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154521</xdr:rowOff>
    </xdr:from>
    <xdr:to>
      <xdr:col>41</xdr:col>
      <xdr:colOff>101600</xdr:colOff>
      <xdr:row>78</xdr:row>
      <xdr:rowOff>84671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75798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152412</xdr:rowOff>
    </xdr:from>
    <xdr:to>
      <xdr:col>36</xdr:col>
      <xdr:colOff>165100</xdr:colOff>
      <xdr:row>79</xdr:row>
      <xdr:rowOff>82562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73689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1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113398</xdr:rowOff>
    </xdr:from>
    <xdr:to>
      <xdr:col>55</xdr:col>
      <xdr:colOff>0</xdr:colOff>
      <xdr:row>97</xdr:row>
      <xdr:rowOff>143109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4048"/>
          <a:ext cx="8382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113398</xdr:rowOff>
    </xdr:from>
    <xdr:to>
      <xdr:col>50</xdr:col>
      <xdr:colOff>114300</xdr:colOff>
      <xdr:row>98</xdr:row>
      <xdr:rowOff>38111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4048"/>
          <a:ext cx="8890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128809</xdr:rowOff>
    </xdr:from>
    <xdr:to>
      <xdr:col>45</xdr:col>
      <xdr:colOff>177800</xdr:colOff>
      <xdr:row>98</xdr:row>
      <xdr:rowOff>38111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59459"/>
          <a:ext cx="889000" cy="8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26986</xdr:rowOff>
    </xdr:from>
    <xdr:to>
      <xdr:col>41</xdr:col>
      <xdr:colOff>50800</xdr:colOff>
      <xdr:row>97</xdr:row>
      <xdr:rowOff>128809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7636"/>
          <a:ext cx="889000" cy="10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92309</xdr:rowOff>
    </xdr:from>
    <xdr:to>
      <xdr:col>55</xdr:col>
      <xdr:colOff>50800</xdr:colOff>
      <xdr:row>98</xdr:row>
      <xdr:rowOff>22459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115186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62598</xdr:rowOff>
    </xdr:from>
    <xdr:to>
      <xdr:col>50</xdr:col>
      <xdr:colOff>165100</xdr:colOff>
      <xdr:row>97</xdr:row>
      <xdr:rowOff>164198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9275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158761</xdr:rowOff>
    </xdr:from>
    <xdr:to>
      <xdr:col>46</xdr:col>
      <xdr:colOff>38100</xdr:colOff>
      <xdr:row>98</xdr:row>
      <xdr:rowOff>88911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80038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78009</xdr:rowOff>
    </xdr:from>
    <xdr:to>
      <xdr:col>41</xdr:col>
      <xdr:colOff>101600</xdr:colOff>
      <xdr:row>98</xdr:row>
      <xdr:rowOff>8159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24686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147636</xdr:rowOff>
    </xdr:from>
    <xdr:to>
      <xdr:col>36</xdr:col>
      <xdr:colOff>165100</xdr:colOff>
      <xdr:row>97</xdr:row>
      <xdr:rowOff>77786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94313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153264</xdr:rowOff>
    </xdr:from>
    <xdr:to>
      <xdr:col>85</xdr:col>
      <xdr:colOff>127000</xdr:colOff>
      <xdr:row>39</xdr:row>
      <xdr:rowOff>16281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8364"/>
          <a:ext cx="8382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126556</xdr:rowOff>
    </xdr:from>
    <xdr:to>
      <xdr:col>81</xdr:col>
      <xdr:colOff>50800</xdr:colOff>
      <xdr:row>38</xdr:row>
      <xdr:rowOff>153264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165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126556</xdr:rowOff>
    </xdr:from>
    <xdr:to>
      <xdr:col>76</xdr:col>
      <xdr:colOff>114300</xdr:colOff>
      <xdr:row>38</xdr:row>
      <xdr:rowOff>130022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1656"/>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120193</xdr:rowOff>
    </xdr:from>
    <xdr:to>
      <xdr:col>71</xdr:col>
      <xdr:colOff>177800</xdr:colOff>
      <xdr:row>38</xdr:row>
      <xdr:rowOff>130022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463843"/>
          <a:ext cx="8890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136931</xdr:rowOff>
    </xdr:from>
    <xdr:to>
      <xdr:col>85</xdr:col>
      <xdr:colOff>177800</xdr:colOff>
      <xdr:row>39</xdr:row>
      <xdr:rowOff>67081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51858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102464</xdr:rowOff>
    </xdr:from>
    <xdr:to>
      <xdr:col>81</xdr:col>
      <xdr:colOff>101600</xdr:colOff>
      <xdr:row>39</xdr:row>
      <xdr:rowOff>32614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23741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75756</xdr:rowOff>
    </xdr:from>
    <xdr:to>
      <xdr:col>76</xdr:col>
      <xdr:colOff>165100</xdr:colOff>
      <xdr:row>39</xdr:row>
      <xdr:rowOff>5906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168483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79222</xdr:rowOff>
    </xdr:from>
    <xdr:to>
      <xdr:col>72</xdr:col>
      <xdr:colOff>38100</xdr:colOff>
      <xdr:row>39</xdr:row>
      <xdr:rowOff>9372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69393</xdr:rowOff>
    </xdr:from>
    <xdr:to>
      <xdr:col>67</xdr:col>
      <xdr:colOff>101600</xdr:colOff>
      <xdr:row>37</xdr:row>
      <xdr:rowOff>170993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16070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118692</xdr:rowOff>
    </xdr:from>
    <xdr:to>
      <xdr:col>85</xdr:col>
      <xdr:colOff>127000</xdr:colOff>
      <xdr:row>77</xdr:row>
      <xdr:rowOff>124896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0342"/>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124896</xdr:rowOff>
    </xdr:from>
    <xdr:to>
      <xdr:col>81</xdr:col>
      <xdr:colOff>50800</xdr:colOff>
      <xdr:row>77</xdr:row>
      <xdr:rowOff>135286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6546"/>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135286</xdr:rowOff>
    </xdr:from>
    <xdr:to>
      <xdr:col>76</xdr:col>
      <xdr:colOff>114300</xdr:colOff>
      <xdr:row>77</xdr:row>
      <xdr:rowOff>154752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6936"/>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152972</xdr:rowOff>
    </xdr:from>
    <xdr:to>
      <xdr:col>71</xdr:col>
      <xdr:colOff>177800</xdr:colOff>
      <xdr:row>77</xdr:row>
      <xdr:rowOff>154752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462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67892</xdr:rowOff>
    </xdr:from>
    <xdr:to>
      <xdr:col>85</xdr:col>
      <xdr:colOff>177800</xdr:colOff>
      <xdr:row>77</xdr:row>
      <xdr:rowOff>169492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27269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74096</xdr:rowOff>
    </xdr:from>
    <xdr:to>
      <xdr:col>81</xdr:col>
      <xdr:colOff>101600</xdr:colOff>
      <xdr:row>78</xdr:row>
      <xdr:rowOff>4246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20773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84486</xdr:rowOff>
    </xdr:from>
    <xdr:to>
      <xdr:col>76</xdr:col>
      <xdr:colOff>165100</xdr:colOff>
      <xdr:row>78</xdr:row>
      <xdr:rowOff>14636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31163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103952</xdr:rowOff>
    </xdr:from>
    <xdr:to>
      <xdr:col>72</xdr:col>
      <xdr:colOff>38100</xdr:colOff>
      <xdr:row>78</xdr:row>
      <xdr:rowOff>34102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25229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102172</xdr:rowOff>
    </xdr:from>
    <xdr:to>
      <xdr:col>67</xdr:col>
      <xdr:colOff>101600</xdr:colOff>
      <xdr:row>78</xdr:row>
      <xdr:rowOff>32322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86142</xdr:rowOff>
    </xdr:from>
    <xdr:to>
      <xdr:col>85</xdr:col>
      <xdr:colOff>127000</xdr:colOff>
      <xdr:row>98</xdr:row>
      <xdr:rowOff>86756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8242"/>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86142</xdr:rowOff>
    </xdr:from>
    <xdr:to>
      <xdr:col>81</xdr:col>
      <xdr:colOff>50800</xdr:colOff>
      <xdr:row>98</xdr:row>
      <xdr:rowOff>96538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8242"/>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96538</xdr:rowOff>
    </xdr:from>
    <xdr:to>
      <xdr:col>76</xdr:col>
      <xdr:colOff>114300</xdr:colOff>
      <xdr:row>98</xdr:row>
      <xdr:rowOff>130350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8638"/>
          <a:ext cx="889000" cy="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73437</xdr:rowOff>
    </xdr:from>
    <xdr:to>
      <xdr:col>71</xdr:col>
      <xdr:colOff>177800</xdr:colOff>
      <xdr:row>98</xdr:row>
      <xdr:rowOff>130350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75537"/>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35956</xdr:rowOff>
    </xdr:from>
    <xdr:to>
      <xdr:col>85</xdr:col>
      <xdr:colOff>177800</xdr:colOff>
      <xdr:row>98</xdr:row>
      <xdr:rowOff>137556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35342</xdr:rowOff>
    </xdr:from>
    <xdr:to>
      <xdr:col>81</xdr:col>
      <xdr:colOff>101600</xdr:colOff>
      <xdr:row>98</xdr:row>
      <xdr:rowOff>136942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45738</xdr:rowOff>
    </xdr:from>
    <xdr:to>
      <xdr:col>76</xdr:col>
      <xdr:colOff>165100</xdr:colOff>
      <xdr:row>98</xdr:row>
      <xdr:rowOff>147338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138465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79550</xdr:rowOff>
    </xdr:from>
    <xdr:to>
      <xdr:col>72</xdr:col>
      <xdr:colOff>38100</xdr:colOff>
      <xdr:row>99</xdr:row>
      <xdr:rowOff>9700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22637</xdr:rowOff>
    </xdr:from>
    <xdr:to>
      <xdr:col>67</xdr:col>
      <xdr:colOff>101600</xdr:colOff>
      <xdr:row>98</xdr:row>
      <xdr:rowOff>124237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140764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81887</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854537"/>
          <a:ext cx="889000" cy="2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31087</xdr:rowOff>
    </xdr:from>
    <xdr:to>
      <xdr:col>98</xdr:col>
      <xdr:colOff>38100</xdr:colOff>
      <xdr:row>57</xdr:row>
      <xdr:rowOff>132687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149214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5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164770</xdr:rowOff>
    </xdr:from>
    <xdr:to>
      <xdr:col>116</xdr:col>
      <xdr:colOff>63500</xdr:colOff>
      <xdr:row>76</xdr:row>
      <xdr:rowOff>9804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3520"/>
          <a:ext cx="8382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9804</xdr:rowOff>
    </xdr:from>
    <xdr:to>
      <xdr:col>111</xdr:col>
      <xdr:colOff>177800</xdr:colOff>
      <xdr:row>76</xdr:row>
      <xdr:rowOff>39167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40004"/>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39167</xdr:rowOff>
    </xdr:from>
    <xdr:to>
      <xdr:col>107</xdr:col>
      <xdr:colOff>50800</xdr:colOff>
      <xdr:row>76</xdr:row>
      <xdr:rowOff>44438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69367"/>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44438</xdr:rowOff>
    </xdr:from>
    <xdr:to>
      <xdr:col>102</xdr:col>
      <xdr:colOff>114300</xdr:colOff>
      <xdr:row>76</xdr:row>
      <xdr:rowOff>62446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74638"/>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113970</xdr:rowOff>
    </xdr:from>
    <xdr:to>
      <xdr:col>116</xdr:col>
      <xdr:colOff>114300</xdr:colOff>
      <xdr:row>76</xdr:row>
      <xdr:rowOff>44120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136847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130454</xdr:rowOff>
    </xdr:from>
    <xdr:to>
      <xdr:col>112</xdr:col>
      <xdr:colOff>38100</xdr:colOff>
      <xdr:row>76</xdr:row>
      <xdr:rowOff>60604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77131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159817</xdr:rowOff>
    </xdr:from>
    <xdr:to>
      <xdr:col>107</xdr:col>
      <xdr:colOff>101600</xdr:colOff>
      <xdr:row>76</xdr:row>
      <xdr:rowOff>89967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165088</xdr:rowOff>
    </xdr:from>
    <xdr:to>
      <xdr:col>102</xdr:col>
      <xdr:colOff>165100</xdr:colOff>
      <xdr:row>76</xdr:row>
      <xdr:rowOff>95238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11646</xdr:rowOff>
    </xdr:from>
    <xdr:to>
      <xdr:col>98</xdr:col>
      <xdr:colOff>38100</xdr:colOff>
      <xdr:row>76</xdr:row>
      <xdr:rowOff>113246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129773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732,759</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19,390</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85,973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18,452</a:t>
          </a:r>
          <a:r>
            <a:rPr kumimoji="1" lang="ja-JP" altLang="en-US" sz="1300">
              <a:latin typeface="ＭＳ Ｐゴシック" panose="020B0600070205080204" pitchFamily="50" charset="-128"/>
              <a:ea typeface="ＭＳ Ｐゴシック" panose="020B0600070205080204" pitchFamily="50" charset="-128"/>
            </a:rPr>
            <a:t>円低くなっている。また、昨年度から</a:t>
          </a:r>
          <a:r>
            <a:rPr kumimoji="1" lang="en-US" altLang="ja-JP" sz="1300">
              <a:latin typeface="ＭＳ Ｐゴシック" panose="020B0600070205080204" pitchFamily="50" charset="-128"/>
              <a:ea typeface="ＭＳ Ｐゴシック" panose="020B0600070205080204" pitchFamily="50" charset="-128"/>
            </a:rPr>
            <a:t>10,611</a:t>
          </a:r>
          <a:r>
            <a:rPr kumimoji="1" lang="ja-JP" altLang="en-US" sz="1300">
              <a:latin typeface="ＭＳ Ｐゴシック" panose="020B0600070205080204" pitchFamily="50" charset="-128"/>
              <a:ea typeface="ＭＳ Ｐゴシック" panose="020B0600070205080204" pitchFamily="50" charset="-128"/>
            </a:rPr>
            <a:t>円減少しており、これは前年度の仙酔峡駅舎等解体工事や新型コロナウイルスワクチン接種に係る委託料等の減少が主な要因である。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141,146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16,739</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19,499</a:t>
          </a:r>
          <a:r>
            <a:rPr kumimoji="1" lang="ja-JP" altLang="en-US" sz="1300">
              <a:latin typeface="ＭＳ Ｐゴシック" panose="020B0600070205080204" pitchFamily="50" charset="-128"/>
              <a:ea typeface="ＭＳ Ｐゴシック" panose="020B0600070205080204" pitchFamily="50" charset="-128"/>
            </a:rPr>
            <a:t>円増加しており、これは電力・ガス・食料品等価格高騰重点支援給付金や自立支援給付費、障害児通所給付費の増加が主な要因である。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73,509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15,213</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12,997</a:t>
          </a:r>
          <a:r>
            <a:rPr kumimoji="1" lang="ja-JP" altLang="en-US" sz="1300">
              <a:latin typeface="ＭＳ Ｐゴシック" panose="020B0600070205080204" pitchFamily="50" charset="-128"/>
              <a:ea typeface="ＭＳ Ｐゴシック" panose="020B0600070205080204" pitchFamily="50" charset="-128"/>
            </a:rPr>
            <a:t>円減少しており、これは前年度の防災行政無線デジタル化整備工事や阿蘇山火口二次避難施設整備工事の減少が主な要因である。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127127</xdr:rowOff>
    </xdr:from>
    <xdr:to>
      <xdr:col>24</xdr:col>
      <xdr:colOff>63500</xdr:colOff>
      <xdr:row>35</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6427"/>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108458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330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100076</xdr:rowOff>
    </xdr:from>
    <xdr:to>
      <xdr:col>15</xdr:col>
      <xdr:colOff>50800</xdr:colOff>
      <xdr:row>35</xdr:row>
      <xdr:rowOff>108458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08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100076</xdr:rowOff>
    </xdr:from>
    <xdr:to>
      <xdr:col>10</xdr:col>
      <xdr:colOff>114300</xdr:colOff>
      <xdr:row>35</xdr:row>
      <xdr:rowOff>103696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08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76327</xdr:rowOff>
    </xdr:from>
    <xdr:to>
      <xdr:col>24</xdr:col>
      <xdr:colOff>114300</xdr:colOff>
      <xdr:row>35</xdr:row>
      <xdr:rowOff>6477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99204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31750</xdr:rowOff>
    </xdr:from>
    <xdr:to>
      <xdr:col>20</xdr:col>
      <xdr:colOff>38100</xdr:colOff>
      <xdr:row>35</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57658</xdr:rowOff>
    </xdr:from>
    <xdr:to>
      <xdr:col>15</xdr:col>
      <xdr:colOff>101600</xdr:colOff>
      <xdr:row>35</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49276</xdr:rowOff>
    </xdr:from>
    <xdr:to>
      <xdr:col>10</xdr:col>
      <xdr:colOff>165100</xdr:colOff>
      <xdr:row>35</xdr:row>
      <xdr:rowOff>150876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167403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52896</xdr:rowOff>
    </xdr:from>
    <xdr:to>
      <xdr:col>6</xdr:col>
      <xdr:colOff>38100</xdr:colOff>
      <xdr:row>35</xdr:row>
      <xdr:rowOff>154496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171023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96831</xdr:rowOff>
    </xdr:from>
    <xdr:to>
      <xdr:col>24</xdr:col>
      <xdr:colOff>63500</xdr:colOff>
      <xdr:row>58</xdr:row>
      <xdr:rowOff>103774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0931"/>
          <a:ext cx="8382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97826</xdr:rowOff>
    </xdr:from>
    <xdr:to>
      <xdr:col>19</xdr:col>
      <xdr:colOff>177800</xdr:colOff>
      <xdr:row>58</xdr:row>
      <xdr:rowOff>103774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1926"/>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170052</xdr:rowOff>
    </xdr:from>
    <xdr:to>
      <xdr:col>15</xdr:col>
      <xdr:colOff>50800</xdr:colOff>
      <xdr:row>58</xdr:row>
      <xdr:rowOff>97826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2702"/>
          <a:ext cx="889000" cy="9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170052</xdr:rowOff>
    </xdr:from>
    <xdr:to>
      <xdr:col>10</xdr:col>
      <xdr:colOff>114300</xdr:colOff>
      <xdr:row>58</xdr:row>
      <xdr:rowOff>92389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2702"/>
          <a:ext cx="88900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46031</xdr:rowOff>
    </xdr:from>
    <xdr:to>
      <xdr:col>24</xdr:col>
      <xdr:colOff>114300</xdr:colOff>
      <xdr:row>58</xdr:row>
      <xdr:rowOff>147631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52974</xdr:rowOff>
    </xdr:from>
    <xdr:to>
      <xdr:col>20</xdr:col>
      <xdr:colOff>38100</xdr:colOff>
      <xdr:row>58</xdr:row>
      <xdr:rowOff>154574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47026</xdr:rowOff>
    </xdr:from>
    <xdr:to>
      <xdr:col>15</xdr:col>
      <xdr:colOff>101600</xdr:colOff>
      <xdr:row>58</xdr:row>
      <xdr:rowOff>148626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139753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119252</xdr:rowOff>
    </xdr:from>
    <xdr:to>
      <xdr:col>10</xdr:col>
      <xdr:colOff>165100</xdr:colOff>
      <xdr:row>58</xdr:row>
      <xdr:rowOff>49402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40529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8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41589</xdr:rowOff>
    </xdr:from>
    <xdr:to>
      <xdr:col>6</xdr:col>
      <xdr:colOff>38100</xdr:colOff>
      <xdr:row>58</xdr:row>
      <xdr:rowOff>143189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134316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124475</xdr:rowOff>
    </xdr:from>
    <xdr:to>
      <xdr:col>24</xdr:col>
      <xdr:colOff>63500</xdr:colOff>
      <xdr:row>75</xdr:row>
      <xdr:rowOff>23512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1775"/>
          <a:ext cx="83820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112250</xdr:rowOff>
    </xdr:from>
    <xdr:to>
      <xdr:col>19</xdr:col>
      <xdr:colOff>177800</xdr:colOff>
      <xdr:row>75</xdr:row>
      <xdr:rowOff>23512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99550"/>
          <a:ext cx="889000" cy="8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112250</xdr:rowOff>
    </xdr:from>
    <xdr:to>
      <xdr:col>15</xdr:col>
      <xdr:colOff>50800</xdr:colOff>
      <xdr:row>75</xdr:row>
      <xdr:rowOff>78147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99550"/>
          <a:ext cx="889000" cy="1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78147</xdr:rowOff>
    </xdr:from>
    <xdr:to>
      <xdr:col>10</xdr:col>
      <xdr:colOff>114300</xdr:colOff>
      <xdr:row>75</xdr:row>
      <xdr:rowOff>115267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689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73675</xdr:rowOff>
    </xdr:from>
    <xdr:to>
      <xdr:col>24</xdr:col>
      <xdr:colOff>114300</xdr:colOff>
      <xdr:row>75</xdr:row>
      <xdr:rowOff>3825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144162</xdr:rowOff>
    </xdr:from>
    <xdr:to>
      <xdr:col>20</xdr:col>
      <xdr:colOff>38100</xdr:colOff>
      <xdr:row>75</xdr:row>
      <xdr:rowOff>74312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61450</xdr:rowOff>
    </xdr:from>
    <xdr:to>
      <xdr:col>15</xdr:col>
      <xdr:colOff>101600</xdr:colOff>
      <xdr:row>74</xdr:row>
      <xdr:rowOff>163050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8127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27347</xdr:rowOff>
    </xdr:from>
    <xdr:to>
      <xdr:col>10</xdr:col>
      <xdr:colOff>165100</xdr:colOff>
      <xdr:row>75</xdr:row>
      <xdr:rowOff>128947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145474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64467</xdr:rowOff>
    </xdr:from>
    <xdr:to>
      <xdr:col>6</xdr:col>
      <xdr:colOff>38100</xdr:colOff>
      <xdr:row>75</xdr:row>
      <xdr:rowOff>166067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138968</xdr:rowOff>
    </xdr:from>
    <xdr:to>
      <xdr:col>24</xdr:col>
      <xdr:colOff>63500</xdr:colOff>
      <xdr:row>97</xdr:row>
      <xdr:rowOff>19836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98168"/>
          <a:ext cx="8382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138968</xdr:rowOff>
    </xdr:from>
    <xdr:to>
      <xdr:col>19</xdr:col>
      <xdr:colOff>177800</xdr:colOff>
      <xdr:row>97</xdr:row>
      <xdr:rowOff>9956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8168"/>
          <a:ext cx="8890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9956</xdr:rowOff>
    </xdr:from>
    <xdr:to>
      <xdr:col>15</xdr:col>
      <xdr:colOff>50800</xdr:colOff>
      <xdr:row>97</xdr:row>
      <xdr:rowOff>61903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0606"/>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26338</xdr:rowOff>
    </xdr:from>
    <xdr:to>
      <xdr:col>10</xdr:col>
      <xdr:colOff>114300</xdr:colOff>
      <xdr:row>97</xdr:row>
      <xdr:rowOff>61903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56988"/>
          <a:ext cx="889000" cy="3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140486</xdr:rowOff>
    </xdr:from>
    <xdr:to>
      <xdr:col>24</xdr:col>
      <xdr:colOff>114300</xdr:colOff>
      <xdr:row>97</xdr:row>
      <xdr:rowOff>70636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118913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88168</xdr:rowOff>
    </xdr:from>
    <xdr:to>
      <xdr:col>20</xdr:col>
      <xdr:colOff>38100</xdr:colOff>
      <xdr:row>97</xdr:row>
      <xdr:rowOff>18318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130606</xdr:rowOff>
    </xdr:from>
    <xdr:to>
      <xdr:col>15</xdr:col>
      <xdr:colOff>101600</xdr:colOff>
      <xdr:row>97</xdr:row>
      <xdr:rowOff>60756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11103</xdr:rowOff>
    </xdr:from>
    <xdr:to>
      <xdr:col>10</xdr:col>
      <xdr:colOff>165100</xdr:colOff>
      <xdr:row>97</xdr:row>
      <xdr:rowOff>112703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146988</xdr:rowOff>
    </xdr:from>
    <xdr:to>
      <xdr:col>6</xdr:col>
      <xdr:colOff>38100</xdr:colOff>
      <xdr:row>97</xdr:row>
      <xdr:rowOff>77138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93665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84028</xdr:rowOff>
    </xdr:from>
    <xdr:to>
      <xdr:col>55</xdr:col>
      <xdr:colOff>0</xdr:colOff>
      <xdr:row>56</xdr:row>
      <xdr:rowOff>87259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85228"/>
          <a:ext cx="8382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84028</xdr:rowOff>
    </xdr:from>
    <xdr:to>
      <xdr:col>50</xdr:col>
      <xdr:colOff>114300</xdr:colOff>
      <xdr:row>56</xdr:row>
      <xdr:rowOff>86482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85228"/>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145788</xdr:rowOff>
    </xdr:from>
    <xdr:to>
      <xdr:col>45</xdr:col>
      <xdr:colOff>177800</xdr:colOff>
      <xdr:row>56</xdr:row>
      <xdr:rowOff>86482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5538"/>
          <a:ext cx="8890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96724</xdr:rowOff>
    </xdr:from>
    <xdr:to>
      <xdr:col>41</xdr:col>
      <xdr:colOff>50800</xdr:colOff>
      <xdr:row>55</xdr:row>
      <xdr:rowOff>145788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2647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36459</xdr:rowOff>
    </xdr:from>
    <xdr:to>
      <xdr:col>55</xdr:col>
      <xdr:colOff>50800</xdr:colOff>
      <xdr:row>56</xdr:row>
      <xdr:rowOff>138059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59336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33228</xdr:rowOff>
    </xdr:from>
    <xdr:to>
      <xdr:col>50</xdr:col>
      <xdr:colOff>165100</xdr:colOff>
      <xdr:row>56</xdr:row>
      <xdr:rowOff>134828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151355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35682</xdr:rowOff>
    </xdr:from>
    <xdr:to>
      <xdr:col>46</xdr:col>
      <xdr:colOff>38100</xdr:colOff>
      <xdr:row>56</xdr:row>
      <xdr:rowOff>137282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153809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94988</xdr:rowOff>
    </xdr:from>
    <xdr:to>
      <xdr:col>41</xdr:col>
      <xdr:colOff>101600</xdr:colOff>
      <xdr:row>56</xdr:row>
      <xdr:rowOff>25138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41665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45924</xdr:rowOff>
    </xdr:from>
    <xdr:to>
      <xdr:col>36</xdr:col>
      <xdr:colOff>165100</xdr:colOff>
      <xdr:row>55</xdr:row>
      <xdr:rowOff>147524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164051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102891</xdr:rowOff>
    </xdr:from>
    <xdr:to>
      <xdr:col>55</xdr:col>
      <xdr:colOff>0</xdr:colOff>
      <xdr:row>77</xdr:row>
      <xdr:rowOff>149242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04541"/>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102891</xdr:rowOff>
    </xdr:from>
    <xdr:to>
      <xdr:col>50</xdr:col>
      <xdr:colOff>114300</xdr:colOff>
      <xdr:row>77</xdr:row>
      <xdr:rowOff>107555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4541"/>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107555</xdr:rowOff>
    </xdr:from>
    <xdr:to>
      <xdr:col>45</xdr:col>
      <xdr:colOff>177800</xdr:colOff>
      <xdr:row>77</xdr:row>
      <xdr:rowOff>121641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09205"/>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121641</xdr:rowOff>
    </xdr:from>
    <xdr:to>
      <xdr:col>41</xdr:col>
      <xdr:colOff>50800</xdr:colOff>
      <xdr:row>78</xdr:row>
      <xdr:rowOff>11926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23291"/>
          <a:ext cx="8890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98442</xdr:rowOff>
    </xdr:from>
    <xdr:to>
      <xdr:col>55</xdr:col>
      <xdr:colOff>50800</xdr:colOff>
      <xdr:row>78</xdr:row>
      <xdr:rowOff>28592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121319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52091</xdr:rowOff>
    </xdr:from>
    <xdr:to>
      <xdr:col>50</xdr:col>
      <xdr:colOff>165100</xdr:colOff>
      <xdr:row>77</xdr:row>
      <xdr:rowOff>153691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170218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56755</xdr:rowOff>
    </xdr:from>
    <xdr:to>
      <xdr:col>46</xdr:col>
      <xdr:colOff>38100</xdr:colOff>
      <xdr:row>77</xdr:row>
      <xdr:rowOff>158355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70841</xdr:rowOff>
    </xdr:from>
    <xdr:to>
      <xdr:col>41</xdr:col>
      <xdr:colOff>101600</xdr:colOff>
      <xdr:row>78</xdr:row>
      <xdr:rowOff>991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17518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132576</xdr:rowOff>
    </xdr:from>
    <xdr:to>
      <xdr:col>36</xdr:col>
      <xdr:colOff>165100</xdr:colOff>
      <xdr:row>78</xdr:row>
      <xdr:rowOff>62726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79253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72019</xdr:rowOff>
    </xdr:from>
    <xdr:to>
      <xdr:col>55</xdr:col>
      <xdr:colOff>0</xdr:colOff>
      <xdr:row>97</xdr:row>
      <xdr:rowOff>84928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02669"/>
          <a:ext cx="8382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83045</xdr:rowOff>
    </xdr:from>
    <xdr:to>
      <xdr:col>50</xdr:col>
      <xdr:colOff>114300</xdr:colOff>
      <xdr:row>97</xdr:row>
      <xdr:rowOff>84928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42245"/>
          <a:ext cx="889000" cy="17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83045</xdr:rowOff>
    </xdr:from>
    <xdr:to>
      <xdr:col>45</xdr:col>
      <xdr:colOff>177800</xdr:colOff>
      <xdr:row>96</xdr:row>
      <xdr:rowOff>120794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42245"/>
          <a:ext cx="8890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62844</xdr:rowOff>
    </xdr:from>
    <xdr:to>
      <xdr:col>41</xdr:col>
      <xdr:colOff>50800</xdr:colOff>
      <xdr:row>96</xdr:row>
      <xdr:rowOff>120794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350594"/>
          <a:ext cx="889000" cy="2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21219</xdr:rowOff>
    </xdr:from>
    <xdr:to>
      <xdr:col>55</xdr:col>
      <xdr:colOff>50800</xdr:colOff>
      <xdr:row>97</xdr:row>
      <xdr:rowOff>122819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171096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34128</xdr:rowOff>
    </xdr:from>
    <xdr:to>
      <xdr:col>50</xdr:col>
      <xdr:colOff>165100</xdr:colOff>
      <xdr:row>97</xdr:row>
      <xdr:rowOff>135728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126855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32245</xdr:rowOff>
    </xdr:from>
    <xdr:to>
      <xdr:col>46</xdr:col>
      <xdr:colOff>38100</xdr:colOff>
      <xdr:row>96</xdr:row>
      <xdr:rowOff>133845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124972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69994</xdr:rowOff>
    </xdr:from>
    <xdr:to>
      <xdr:col>41</xdr:col>
      <xdr:colOff>101600</xdr:colOff>
      <xdr:row>97</xdr:row>
      <xdr:rowOff>144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162721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12044</xdr:rowOff>
    </xdr:from>
    <xdr:to>
      <xdr:col>36</xdr:col>
      <xdr:colOff>165100</xdr:colOff>
      <xdr:row>95</xdr:row>
      <xdr:rowOff>113644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130171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0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31184</xdr:rowOff>
    </xdr:from>
    <xdr:to>
      <xdr:col>85</xdr:col>
      <xdr:colOff>127000</xdr:colOff>
      <xdr:row>35</xdr:row>
      <xdr:rowOff>146992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346134"/>
          <a:ext cx="838200" cy="8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31184</xdr:rowOff>
    </xdr:from>
    <xdr:to>
      <xdr:col>81</xdr:col>
      <xdr:colOff>50800</xdr:colOff>
      <xdr:row>35</xdr:row>
      <xdr:rowOff>109616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346134"/>
          <a:ext cx="889000" cy="76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94872</xdr:rowOff>
    </xdr:from>
    <xdr:to>
      <xdr:col>76</xdr:col>
      <xdr:colOff>114300</xdr:colOff>
      <xdr:row>35</xdr:row>
      <xdr:rowOff>109616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81272"/>
          <a:ext cx="889000" cy="5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94872</xdr:rowOff>
    </xdr:from>
    <xdr:to>
      <xdr:col>71</xdr:col>
      <xdr:colOff>177800</xdr:colOff>
      <xdr:row>35</xdr:row>
      <xdr:rowOff>111925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581272"/>
          <a:ext cx="889000" cy="5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96192</xdr:rowOff>
    </xdr:from>
    <xdr:to>
      <xdr:col>85</xdr:col>
      <xdr:colOff>177800</xdr:colOff>
      <xdr:row>36</xdr:row>
      <xdr:rowOff>26342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74619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151834</xdr:rowOff>
    </xdr:from>
    <xdr:to>
      <xdr:col>81</xdr:col>
      <xdr:colOff>101600</xdr:colOff>
      <xdr:row>31</xdr:row>
      <xdr:rowOff>81984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2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98511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07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58816</xdr:rowOff>
    </xdr:from>
    <xdr:to>
      <xdr:col>76</xdr:col>
      <xdr:colOff>165100</xdr:colOff>
      <xdr:row>35</xdr:row>
      <xdr:rowOff>160416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151543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44072</xdr:rowOff>
    </xdr:from>
    <xdr:to>
      <xdr:col>72</xdr:col>
      <xdr:colOff>38100</xdr:colOff>
      <xdr:row>32</xdr:row>
      <xdr:rowOff>145672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162199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61125</xdr:rowOff>
    </xdr:from>
    <xdr:to>
      <xdr:col>67</xdr:col>
      <xdr:colOff>101600</xdr:colOff>
      <xdr:row>35</xdr:row>
      <xdr:rowOff>162725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153852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168846</xdr:rowOff>
    </xdr:from>
    <xdr:to>
      <xdr:col>85</xdr:col>
      <xdr:colOff>127000</xdr:colOff>
      <xdr:row>57</xdr:row>
      <xdr:rowOff>63402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0046"/>
          <a:ext cx="838200" cy="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63402</xdr:rowOff>
    </xdr:from>
    <xdr:to>
      <xdr:col>81</xdr:col>
      <xdr:colOff>50800</xdr:colOff>
      <xdr:row>57</xdr:row>
      <xdr:rowOff>119835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3605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85334</xdr:rowOff>
    </xdr:from>
    <xdr:to>
      <xdr:col>76</xdr:col>
      <xdr:colOff>114300</xdr:colOff>
      <xdr:row>57</xdr:row>
      <xdr:rowOff>119835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7984"/>
          <a:ext cx="889000" cy="3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28056</xdr:rowOff>
    </xdr:from>
    <xdr:to>
      <xdr:col>71</xdr:col>
      <xdr:colOff>177800</xdr:colOff>
      <xdr:row>57</xdr:row>
      <xdr:rowOff>85334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00706"/>
          <a:ext cx="889000" cy="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118046</xdr:rowOff>
    </xdr:from>
    <xdr:to>
      <xdr:col>85</xdr:col>
      <xdr:colOff>177800</xdr:colOff>
      <xdr:row>57</xdr:row>
      <xdr:rowOff>48196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140923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12602</xdr:rowOff>
    </xdr:from>
    <xdr:to>
      <xdr:col>81</xdr:col>
      <xdr:colOff>101600</xdr:colOff>
      <xdr:row>57</xdr:row>
      <xdr:rowOff>114202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105329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69035</xdr:rowOff>
    </xdr:from>
    <xdr:to>
      <xdr:col>76</xdr:col>
      <xdr:colOff>165100</xdr:colOff>
      <xdr:row>57</xdr:row>
      <xdr:rowOff>170635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161762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34534</xdr:rowOff>
    </xdr:from>
    <xdr:to>
      <xdr:col>72</xdr:col>
      <xdr:colOff>38100</xdr:colOff>
      <xdr:row>57</xdr:row>
      <xdr:rowOff>136134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127261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148706</xdr:rowOff>
    </xdr:from>
    <xdr:to>
      <xdr:col>67</xdr:col>
      <xdr:colOff>101600</xdr:colOff>
      <xdr:row>57</xdr:row>
      <xdr:rowOff>78856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69983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153264</xdr:rowOff>
    </xdr:from>
    <xdr:to>
      <xdr:col>85</xdr:col>
      <xdr:colOff>127000</xdr:colOff>
      <xdr:row>79</xdr:row>
      <xdr:rowOff>16281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26364"/>
          <a:ext cx="8382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126555</xdr:rowOff>
    </xdr:from>
    <xdr:to>
      <xdr:col>81</xdr:col>
      <xdr:colOff>50800</xdr:colOff>
      <xdr:row>78</xdr:row>
      <xdr:rowOff>153264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99655"/>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126555</xdr:rowOff>
    </xdr:from>
    <xdr:to>
      <xdr:col>76</xdr:col>
      <xdr:colOff>114300</xdr:colOff>
      <xdr:row>78</xdr:row>
      <xdr:rowOff>130023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99655"/>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120193</xdr:rowOff>
    </xdr:from>
    <xdr:to>
      <xdr:col>71</xdr:col>
      <xdr:colOff>177800</xdr:colOff>
      <xdr:row>78</xdr:row>
      <xdr:rowOff>130023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21843"/>
          <a:ext cx="8890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136931</xdr:rowOff>
    </xdr:from>
    <xdr:to>
      <xdr:col>85</xdr:col>
      <xdr:colOff>177800</xdr:colOff>
      <xdr:row>79</xdr:row>
      <xdr:rowOff>67081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51858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102464</xdr:rowOff>
    </xdr:from>
    <xdr:to>
      <xdr:col>81</xdr:col>
      <xdr:colOff>101600</xdr:colOff>
      <xdr:row>79</xdr:row>
      <xdr:rowOff>32614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23741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75755</xdr:rowOff>
    </xdr:from>
    <xdr:to>
      <xdr:col>76</xdr:col>
      <xdr:colOff>165100</xdr:colOff>
      <xdr:row>79</xdr:row>
      <xdr:rowOff>5905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168482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79223</xdr:rowOff>
    </xdr:from>
    <xdr:to>
      <xdr:col>72</xdr:col>
      <xdr:colOff>38100</xdr:colOff>
      <xdr:row>79</xdr:row>
      <xdr:rowOff>9373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4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69393</xdr:rowOff>
    </xdr:from>
    <xdr:to>
      <xdr:col>67</xdr:col>
      <xdr:colOff>101600</xdr:colOff>
      <xdr:row>77</xdr:row>
      <xdr:rowOff>170993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16070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118692</xdr:rowOff>
    </xdr:from>
    <xdr:to>
      <xdr:col>85</xdr:col>
      <xdr:colOff>127000</xdr:colOff>
      <xdr:row>97</xdr:row>
      <xdr:rowOff>124896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49342"/>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124896</xdr:rowOff>
    </xdr:from>
    <xdr:to>
      <xdr:col>81</xdr:col>
      <xdr:colOff>50800</xdr:colOff>
      <xdr:row>97</xdr:row>
      <xdr:rowOff>135286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5546"/>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135286</xdr:rowOff>
    </xdr:from>
    <xdr:to>
      <xdr:col>76</xdr:col>
      <xdr:colOff>114300</xdr:colOff>
      <xdr:row>97</xdr:row>
      <xdr:rowOff>154752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65936"/>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152972</xdr:rowOff>
    </xdr:from>
    <xdr:to>
      <xdr:col>71</xdr:col>
      <xdr:colOff>177800</xdr:colOff>
      <xdr:row>97</xdr:row>
      <xdr:rowOff>154752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8362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67892</xdr:rowOff>
    </xdr:from>
    <xdr:to>
      <xdr:col>85</xdr:col>
      <xdr:colOff>177800</xdr:colOff>
      <xdr:row>97</xdr:row>
      <xdr:rowOff>169492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27269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74096</xdr:rowOff>
    </xdr:from>
    <xdr:to>
      <xdr:col>81</xdr:col>
      <xdr:colOff>101600</xdr:colOff>
      <xdr:row>98</xdr:row>
      <xdr:rowOff>4246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20773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84486</xdr:rowOff>
    </xdr:from>
    <xdr:to>
      <xdr:col>76</xdr:col>
      <xdr:colOff>165100</xdr:colOff>
      <xdr:row>98</xdr:row>
      <xdr:rowOff>14636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31163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103952</xdr:rowOff>
    </xdr:from>
    <xdr:to>
      <xdr:col>72</xdr:col>
      <xdr:colOff>38100</xdr:colOff>
      <xdr:row>98</xdr:row>
      <xdr:rowOff>34102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25229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102172</xdr:rowOff>
    </xdr:from>
    <xdr:to>
      <xdr:col>67</xdr:col>
      <xdr:colOff>101600</xdr:colOff>
      <xdr:row>98</xdr:row>
      <xdr:rowOff>32322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253,330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33,162</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15,417</a:t>
          </a:r>
          <a:r>
            <a:rPr kumimoji="1" lang="ja-JP" altLang="en-US" sz="1300">
              <a:latin typeface="ＭＳ Ｐゴシック" panose="020B0600070205080204" pitchFamily="50" charset="-128"/>
              <a:ea typeface="ＭＳ Ｐゴシック" panose="020B0600070205080204" pitchFamily="50" charset="-128"/>
            </a:rPr>
            <a:t>円増加しており、これは自立支援給付費や障害児通所給付費等の扶助費の増加が主な要因である。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63,717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4,231</a:t>
          </a:r>
          <a:r>
            <a:rPr kumimoji="1" lang="ja-JP" altLang="en-US" sz="1300">
              <a:latin typeface="ＭＳ Ｐゴシック" panose="020B0600070205080204" pitchFamily="50" charset="-128"/>
              <a:ea typeface="ＭＳ Ｐゴシック" panose="020B0600070205080204" pitchFamily="50" charset="-128"/>
            </a:rPr>
            <a:t>円低くなっている。また、昨年度から</a:t>
          </a:r>
          <a:r>
            <a:rPr kumimoji="1" lang="en-US" altLang="ja-JP" sz="1300">
              <a:latin typeface="ＭＳ Ｐゴシック" panose="020B0600070205080204" pitchFamily="50" charset="-128"/>
              <a:ea typeface="ＭＳ Ｐゴシック" panose="020B0600070205080204" pitchFamily="50" charset="-128"/>
            </a:rPr>
            <a:t>11,443</a:t>
          </a:r>
          <a:r>
            <a:rPr kumimoji="1" lang="ja-JP" altLang="en-US" sz="1300">
              <a:latin typeface="ＭＳ Ｐゴシック" panose="020B0600070205080204" pitchFamily="50" charset="-128"/>
              <a:ea typeface="ＭＳ Ｐゴシック" panose="020B0600070205080204" pitchFamily="50" charset="-128"/>
            </a:rPr>
            <a:t>円減少しており、これは阿蘇広域行政事務組合負担金（清掃施設運営費、衛生処理施設費）や新型コロナウイルスワクチン接種費等の減少が主な要因である。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22,181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5,254</a:t>
          </a:r>
          <a:r>
            <a:rPr kumimoji="1" lang="ja-JP" altLang="en-US" sz="1300">
              <a:latin typeface="ＭＳ Ｐゴシック" panose="020B0600070205080204" pitchFamily="50" charset="-128"/>
              <a:ea typeface="ＭＳ Ｐゴシック" panose="020B0600070205080204" pitchFamily="50" charset="-128"/>
            </a:rPr>
            <a:t>円低くなっている。また、昨年度から</a:t>
          </a:r>
          <a:r>
            <a:rPr kumimoji="1" lang="en-US" altLang="ja-JP" sz="1300">
              <a:latin typeface="ＭＳ Ｐゴシック" panose="020B0600070205080204" pitchFamily="50" charset="-128"/>
              <a:ea typeface="ＭＳ Ｐゴシック" panose="020B0600070205080204" pitchFamily="50" charset="-128"/>
            </a:rPr>
            <a:t>35,066</a:t>
          </a:r>
          <a:r>
            <a:rPr kumimoji="1" lang="ja-JP" altLang="en-US" sz="1300">
              <a:latin typeface="ＭＳ Ｐゴシック" panose="020B0600070205080204" pitchFamily="50" charset="-128"/>
              <a:ea typeface="ＭＳ Ｐゴシック" panose="020B0600070205080204" pitchFamily="50" charset="-128"/>
            </a:rPr>
            <a:t>円減少しており、これは昨年度の防災行政無線デジタル化整備工事や阿蘇広域行政事務組合負担金（消防費）の減少が主な要因である。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68,625</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14,437</a:t>
          </a:r>
          <a:r>
            <a:rPr kumimoji="1" lang="ja-JP" altLang="en-US" sz="1300">
              <a:latin typeface="ＭＳ Ｐゴシック" panose="020B0600070205080204" pitchFamily="50" charset="-128"/>
              <a:ea typeface="ＭＳ Ｐゴシック" panose="020B0600070205080204" pitchFamily="50" charset="-128"/>
            </a:rPr>
            <a:t>円増加しており、これは阿蘇小学校屋内運動場解体工事・改築工事等の増加が主な要因である。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財政調整基金は取り崩しを行わず、</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万円の基金積立を行ったため残高が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は前年度の新型コロナウイルス感染症対策関連の国庫支出金や防災行政無線デジタル化更新事業等の地方債により減少し、歳出は前年度の防災行政無線デジタル化更新事業等により歳入を上回って減少したため、実質収支額は前年度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％減少し、実質単年度収支は▲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令和３年度において、下水道事業会計が新型コロナウイルス感染症に係る「まん延防止措置等重点措置」等の影響により、下水道使用料収入実績が見込みを大幅に下回り、マイナス収支となった。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それ以降、すべての会計において赤字は生じていない。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防災行政無線デジタル化更新事業に係る市債の元金償還の開始等による元利償還金の増加が主な要因となり、実質公債費比率の分子が</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今後も公共施設の大規模改修事業等に係る元金償還の開始が控えており、実質公債費比率の分子は増加する見込みである。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減債基金は、実質公債費比率の算定に用いる満期一括償還地方債の償還の財源として利用していない。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第３セクター法人の清算結了による設立法人等の負債額等負担見込額が０となったことにより、将来負担額が減少した。また、地方債現在高の減少による基準財政需要額算入見込額の減少等により、充当可能財源等が将来負担額の減少以上に減少し、将来負担比率の分子が増加した。</a:t>
          </a:r>
        </a:p>
        <a:p>
          <a:r>
            <a:rPr kumimoji="1" lang="ja-JP" altLang="en-US" sz="1400">
              <a:latin typeface="ＭＳ ゴシック" pitchFamily="49" charset="-128"/>
              <a:ea typeface="ＭＳ ゴシック" pitchFamily="49" charset="-128"/>
            </a:rPr>
            <a:t>　今後は老朽化した公共施設等の更新等が控えているため、償還状況及び財政状況を勘案しながら市債を発行することにより、公債費の抑制に努める。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熊本県阿蘇市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財政調整基金については一定の残高を確保しつつ、状況に応じて積み増すこととしており、その他特定目的基金については今後予定されている事業等に備え積み増すとともに、必要に応じて取り崩す予定。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地域振興基金：地域振興に係るソフト事業に要する財源。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地域情報化基盤整備基金：情報化基盤整備に要する財源。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熊本地震復興基金：熊本県から交付された平成２８年熊本地震復興基金交付金の一部を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教育施設整備基金：老朽化する教育施設及び整備の更新等に備えるため、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地域情報化整備基金：お知らせ端末更新事業に充当するため、令和６、７年度で取り崩す予定。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熊本地震復興基金：熊本地震関連事業に充当するため、令和８年１２月までに全額取り崩す予定。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平成２４年九州北部豪雨災害及び平成２８年熊本地震の経験を踏まえ、災害や緊急事態発生時の備えるため積み増す予定。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満期一括償還による起債がないため大きな減少の予定はないが、普通交付税の追加交付によって積み立てた基金については、令和６、７年度に取り崩す予定。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19692304</v>
      </c>
      <c r="BO4" s="449"/>
      <c r="BP4" s="449"/>
      <c r="BQ4" s="449"/>
      <c r="BR4" s="449"/>
      <c r="BS4" s="449"/>
      <c r="BT4" s="449"/>
      <c r="BU4" s="450"/>
      <c r="BV4" s="448">
        <v>20213072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10.8</v>
      </c>
      <c r="CU4" s="589"/>
      <c r="CV4" s="589"/>
      <c r="CW4" s="589"/>
      <c r="CX4" s="589"/>
      <c r="CY4" s="589"/>
      <c r="CZ4" s="589"/>
      <c r="DA4" s="590"/>
      <c r="DB4" s="588">
        <v>14.2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17971639</v>
      </c>
      <c r="BO5" s="420"/>
      <c r="BP5" s="420"/>
      <c r="BQ5" s="420"/>
      <c r="BR5" s="420"/>
      <c r="BS5" s="420"/>
      <c r="BT5" s="420"/>
      <c r="BU5" s="421"/>
      <c r="BV5" s="419">
        <v>18616441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92.9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1720665</v>
      </c>
      <c r="BO6" s="420"/>
      <c r="BP6" s="420"/>
      <c r="BQ6" s="420"/>
      <c r="BR6" s="420"/>
      <c r="BS6" s="420"/>
      <c r="BT6" s="420"/>
      <c r="BU6" s="421"/>
      <c r="BV6" s="419">
        <v>1596631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620865</v>
      </c>
      <c r="BO7" s="420"/>
      <c r="BP7" s="420"/>
      <c r="BQ7" s="420"/>
      <c r="BR7" s="420"/>
      <c r="BS7" s="420"/>
      <c r="BT7" s="420"/>
      <c r="BU7" s="421"/>
      <c r="BV7" s="419">
        <v>173589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10142532</v>
      </c>
      <c r="CU7" s="420"/>
      <c r="CV7" s="420"/>
      <c r="CW7" s="420"/>
      <c r="CX7" s="420"/>
      <c r="CY7" s="420"/>
      <c r="CZ7" s="420"/>
      <c r="DA7" s="421"/>
      <c r="DB7" s="419">
        <v>10039220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1099800</v>
      </c>
      <c r="BO8" s="420"/>
      <c r="BP8" s="420"/>
      <c r="BQ8" s="420"/>
      <c r="BR8" s="420"/>
      <c r="BS8" s="420"/>
      <c r="BT8" s="420"/>
      <c r="BU8" s="421"/>
      <c r="BV8" s="419">
        <v>1423042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24930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-323242</v>
      </c>
      <c r="BO9" s="420"/>
      <c r="BP9" s="420"/>
      <c r="BQ9" s="420"/>
      <c r="BR9" s="420"/>
      <c r="BS9" s="420"/>
      <c r="BT9" s="420"/>
      <c r="BU9" s="421"/>
      <c r="BV9" s="419">
        <v>88558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14.5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27018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150136</v>
      </c>
      <c r="BO10" s="420"/>
      <c r="BP10" s="420"/>
      <c r="BQ10" s="420"/>
      <c r="BR10" s="420"/>
      <c r="BS10" s="420"/>
      <c r="BT10" s="420"/>
      <c r="BU10" s="421"/>
      <c r="BV10" s="419">
        <v>200133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24526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23824</v>
      </c>
      <c r="S13" s="507"/>
      <c r="T13" s="507"/>
      <c r="U13" s="507"/>
      <c r="V13" s="508"/>
      <c r="W13" s="509" t="s">
        <v>131</v>
      </c>
      <c r="X13" s="405"/>
      <c r="Y13" s="405"/>
      <c r="Z13" s="405"/>
      <c r="AA13" s="405"/>
      <c r="AB13" s="406"/>
      <c r="AC13" s="372">
        <v>2368</v>
      </c>
      <c r="AD13" s="373"/>
      <c r="AE13" s="373"/>
      <c r="AF13" s="373"/>
      <c r="AG13" s="374"/>
      <c r="AH13" s="372">
        <v>2402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-173106</v>
      </c>
      <c r="BO13" s="420"/>
      <c r="BP13" s="420"/>
      <c r="BQ13" s="420"/>
      <c r="BR13" s="420"/>
      <c r="BS13" s="420"/>
      <c r="BT13" s="420"/>
      <c r="BU13" s="421"/>
      <c r="BV13" s="419">
        <v>288691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24751</v>
      </c>
      <c r="S14" s="507"/>
      <c r="T14" s="507"/>
      <c r="U14" s="507"/>
      <c r="V14" s="508"/>
      <c r="W14" s="510"/>
      <c r="X14" s="408"/>
      <c r="Y14" s="408"/>
      <c r="Z14" s="408"/>
      <c r="AA14" s="408"/>
      <c r="AB14" s="409"/>
      <c r="AC14" s="499">
        <v>18.8</v>
      </c>
      <c r="AD14" s="500"/>
      <c r="AE14" s="500"/>
      <c r="AF14" s="500"/>
      <c r="AG14" s="501"/>
      <c r="AH14" s="499">
        <v>17.8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54.2</v>
      </c>
      <c r="CU14" s="517"/>
      <c r="CV14" s="517"/>
      <c r="CW14" s="517"/>
      <c r="CX14" s="517"/>
      <c r="CY14" s="517"/>
      <c r="CZ14" s="517"/>
      <c r="DA14" s="518"/>
      <c r="DB14" s="516">
        <v>52.9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24165</v>
      </c>
      <c r="S15" s="507"/>
      <c r="T15" s="507"/>
      <c r="U15" s="507"/>
      <c r="V15" s="508"/>
      <c r="W15" s="509" t="s">
        <v>137</v>
      </c>
      <c r="X15" s="405"/>
      <c r="Y15" s="405"/>
      <c r="Z15" s="405"/>
      <c r="AA15" s="405"/>
      <c r="AB15" s="406"/>
      <c r="AC15" s="372">
        <v>2842</v>
      </c>
      <c r="AD15" s="373"/>
      <c r="AE15" s="373"/>
      <c r="AF15" s="373"/>
      <c r="AG15" s="374"/>
      <c r="AH15" s="372">
        <v>2987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3276491</v>
      </c>
      <c r="BO15" s="449"/>
      <c r="BP15" s="449"/>
      <c r="BQ15" s="449"/>
      <c r="BR15" s="449"/>
      <c r="BS15" s="449"/>
      <c r="BT15" s="449"/>
      <c r="BU15" s="450"/>
      <c r="BV15" s="448">
        <v>3152837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22.6</v>
      </c>
      <c r="AD16" s="500"/>
      <c r="AE16" s="500"/>
      <c r="AF16" s="500"/>
      <c r="AG16" s="501"/>
      <c r="AH16" s="499">
        <v>22.2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9268870</v>
      </c>
      <c r="BO16" s="420"/>
      <c r="BP16" s="420"/>
      <c r="BQ16" s="420"/>
      <c r="BR16" s="420"/>
      <c r="BS16" s="420"/>
      <c r="BT16" s="420"/>
      <c r="BU16" s="421"/>
      <c r="BV16" s="419">
        <v>9110382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7373</v>
      </c>
      <c r="AD17" s="373"/>
      <c r="AE17" s="373"/>
      <c r="AF17" s="373"/>
      <c r="AG17" s="374"/>
      <c r="AH17" s="372">
        <v>8080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4096029</v>
      </c>
      <c r="BO17" s="420"/>
      <c r="BP17" s="420"/>
      <c r="BQ17" s="420"/>
      <c r="BR17" s="420"/>
      <c r="BS17" s="420"/>
      <c r="BT17" s="420"/>
      <c r="BU17" s="421"/>
      <c r="BV17" s="419">
        <v>3946876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376.3</v>
      </c>
      <c r="M18" s="472"/>
      <c r="N18" s="472"/>
      <c r="O18" s="472"/>
      <c r="P18" s="472"/>
      <c r="Q18" s="472"/>
      <c r="R18" s="473"/>
      <c r="S18" s="473"/>
      <c r="T18" s="473"/>
      <c r="U18" s="473"/>
      <c r="V18" s="474"/>
      <c r="W18" s="490"/>
      <c r="X18" s="491"/>
      <c r="Y18" s="491"/>
      <c r="Z18" s="491"/>
      <c r="AA18" s="491"/>
      <c r="AB18" s="515"/>
      <c r="AC18" s="389">
        <v>58.6</v>
      </c>
      <c r="AD18" s="390"/>
      <c r="AE18" s="390"/>
      <c r="AF18" s="390"/>
      <c r="AG18" s="475"/>
      <c r="AH18" s="389">
        <v>60</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9424977</v>
      </c>
      <c r="BO18" s="420"/>
      <c r="BP18" s="420"/>
      <c r="BQ18" s="420"/>
      <c r="BR18" s="420"/>
      <c r="BS18" s="420"/>
      <c r="BT18" s="420"/>
      <c r="BU18" s="421"/>
      <c r="BV18" s="419">
        <v>9461667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13420756</v>
      </c>
      <c r="BO19" s="420"/>
      <c r="BP19" s="420"/>
      <c r="BQ19" s="420"/>
      <c r="BR19" s="420"/>
      <c r="BS19" s="420"/>
      <c r="BT19" s="420"/>
      <c r="BU19" s="421"/>
      <c r="BV19" s="419">
        <v>13426866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9987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20034385</v>
      </c>
      <c r="BO22" s="449"/>
      <c r="BP22" s="449"/>
      <c r="BQ22" s="449"/>
      <c r="BR22" s="449"/>
      <c r="BS22" s="449"/>
      <c r="BT22" s="449"/>
      <c r="BU22" s="450"/>
      <c r="BV22" s="448">
        <v>20968790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15039411</v>
      </c>
      <c r="BO23" s="420"/>
      <c r="BP23" s="420"/>
      <c r="BQ23" s="420"/>
      <c r="BR23" s="420"/>
      <c r="BS23" s="420"/>
      <c r="BT23" s="420"/>
      <c r="BU23" s="421"/>
      <c r="BV23" s="419">
        <v>15652673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6624</v>
      </c>
      <c r="R24" s="373"/>
      <c r="S24" s="373"/>
      <c r="T24" s="373"/>
      <c r="U24" s="373"/>
      <c r="V24" s="374"/>
      <c r="W24" s="462"/>
      <c r="X24" s="399"/>
      <c r="Y24" s="400"/>
      <c r="Z24" s="375" t="s">
        <v>162</v>
      </c>
      <c r="AA24" s="376"/>
      <c r="AB24" s="376"/>
      <c r="AC24" s="376"/>
      <c r="AD24" s="376"/>
      <c r="AE24" s="376"/>
      <c r="AF24" s="376"/>
      <c r="AG24" s="377"/>
      <c r="AH24" s="372">
        <v>265</v>
      </c>
      <c r="AI24" s="373"/>
      <c r="AJ24" s="373"/>
      <c r="AK24" s="373"/>
      <c r="AL24" s="374"/>
      <c r="AM24" s="372">
        <v>847470</v>
      </c>
      <c r="AN24" s="373"/>
      <c r="AO24" s="373"/>
      <c r="AP24" s="373"/>
      <c r="AQ24" s="373"/>
      <c r="AR24" s="374"/>
      <c r="AS24" s="372">
        <v>3198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15133754</v>
      </c>
      <c r="BO24" s="420"/>
      <c r="BP24" s="420"/>
      <c r="BQ24" s="420"/>
      <c r="BR24" s="420"/>
      <c r="BS24" s="420"/>
      <c r="BT24" s="420"/>
      <c r="BU24" s="421"/>
      <c r="BV24" s="419">
        <v>15551016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5409</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2900507</v>
      </c>
      <c r="BO25" s="449"/>
      <c r="BP25" s="449"/>
      <c r="BQ25" s="449"/>
      <c r="BR25" s="449"/>
      <c r="BS25" s="449"/>
      <c r="BT25" s="449"/>
      <c r="BU25" s="450"/>
      <c r="BV25" s="448">
        <v>2952102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5306</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34529</v>
      </c>
      <c r="AN26" s="373"/>
      <c r="AO26" s="373"/>
      <c r="AP26" s="373"/>
      <c r="AQ26" s="373"/>
      <c r="AR26" s="374"/>
      <c r="AS26" s="372">
        <v>3139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4055</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3480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2098077</v>
      </c>
      <c r="BO28" s="449"/>
      <c r="BP28" s="449"/>
      <c r="BQ28" s="449"/>
      <c r="BR28" s="449"/>
      <c r="BS28" s="449"/>
      <c r="BT28" s="449"/>
      <c r="BU28" s="450"/>
      <c r="BV28" s="448">
        <v>1947941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3230</v>
      </c>
      <c r="R29" s="373"/>
      <c r="S29" s="373"/>
      <c r="T29" s="373"/>
      <c r="U29" s="373"/>
      <c r="V29" s="374"/>
      <c r="W29" s="463"/>
      <c r="X29" s="464"/>
      <c r="Y29" s="465"/>
      <c r="Z29" s="375" t="s">
        <v>177</v>
      </c>
      <c r="AA29" s="376"/>
      <c r="AB29" s="376"/>
      <c r="AC29" s="376"/>
      <c r="AD29" s="376"/>
      <c r="AE29" s="376"/>
      <c r="AF29" s="376"/>
      <c r="AG29" s="377"/>
      <c r="AH29" s="372">
        <v>265</v>
      </c>
      <c r="AI29" s="373"/>
      <c r="AJ29" s="373"/>
      <c r="AK29" s="373"/>
      <c r="AL29" s="374"/>
      <c r="AM29" s="372">
        <v>847470</v>
      </c>
      <c r="AN29" s="373"/>
      <c r="AO29" s="373"/>
      <c r="AP29" s="373"/>
      <c r="AQ29" s="373"/>
      <c r="AR29" s="374"/>
      <c r="AS29" s="372">
        <v>3198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155023</v>
      </c>
      <c r="BO29" s="420"/>
      <c r="BP29" s="420"/>
      <c r="BQ29" s="420"/>
      <c r="BR29" s="420"/>
      <c r="BS29" s="420"/>
      <c r="BT29" s="420"/>
      <c r="BU29" s="421"/>
      <c r="BV29" s="419">
        <v>120019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3285486</v>
      </c>
      <c r="BO30" s="454"/>
      <c r="BP30" s="454"/>
      <c r="BQ30" s="454"/>
      <c r="BR30" s="454"/>
      <c r="BS30" s="454"/>
      <c r="BT30" s="454"/>
      <c r="BU30" s="455"/>
      <c r="BV30" s="453">
        <v>2949101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東阿蘇観光開発株式会社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阿蘇広域行政事務組合（一般会計）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一般財団法人阿蘇テレワークセンター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阿蘇広域行政事務組合（養護老人ホーム湯の里荘特別会計）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公益財団法人阿蘇グリーンストック</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阿蘇山観光事業特別会計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阿蘇広域行政事務組合（特別養護老人ホーム阿蘇みやま荘特別会計）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株式会社まちづくり阿蘇一の宮</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株式会社ASOワークネット</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12IP65UxIBwUKP3CivB4zneTSv+ydwtcDvuYNh0VQXBRzIB4mJCZl4bGT1NmteXWygJjQD5mae8/wxVyGdOogw==" saltValue="Yghr7eoNWrUUYa35Jruy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3081145</v>
      </c>
      <c r="S5" s="677"/>
      <c r="T5" s="677"/>
      <c r="U5" s="677"/>
      <c r="V5" s="677"/>
      <c r="W5" s="677"/>
      <c r="X5" s="677"/>
      <c r="Y5" s="702"/>
      <c r="Z5" s="715">
        <v>15.6</v>
      </c>
      <c r="AA5" s="715"/>
      <c r="AB5" s="715"/>
      <c r="AC5" s="715"/>
      <c r="AD5" s="716">
        <v>3081145</v>
      </c>
      <c r="AE5" s="716"/>
      <c r="AF5" s="716"/>
      <c r="AG5" s="716"/>
      <c r="AH5" s="716"/>
      <c r="AI5" s="716"/>
      <c r="AJ5" s="716"/>
      <c r="AK5" s="716"/>
      <c r="AL5" s="703">
        <v>30.5</v>
      </c>
      <c r="AM5" s="685"/>
      <c r="AN5" s="685"/>
      <c r="AO5" s="704"/>
      <c r="AP5" s="679" t="s">
        <v>216</v>
      </c>
      <c r="AQ5" s="680"/>
      <c r="AR5" s="680"/>
      <c r="AS5" s="680"/>
      <c r="AT5" s="680"/>
      <c r="AU5" s="680"/>
      <c r="AV5" s="680"/>
      <c r="AW5" s="680"/>
      <c r="AX5" s="680"/>
      <c r="AY5" s="680"/>
      <c r="AZ5" s="680"/>
      <c r="BA5" s="680"/>
      <c r="BB5" s="680"/>
      <c r="BC5" s="680"/>
      <c r="BD5" s="680"/>
      <c r="BE5" s="680"/>
      <c r="BF5" s="681"/>
      <c r="BG5" s="621">
        <v>3025198</v>
      </c>
      <c r="BH5" s="622"/>
      <c r="BI5" s="622"/>
      <c r="BJ5" s="622"/>
      <c r="BK5" s="622"/>
      <c r="BL5" s="622"/>
      <c r="BM5" s="622"/>
      <c r="BN5" s="623"/>
      <c r="BO5" s="659">
        <v>98.2</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234409</v>
      </c>
      <c r="S6" s="622"/>
      <c r="T6" s="622"/>
      <c r="U6" s="622"/>
      <c r="V6" s="622"/>
      <c r="W6" s="622"/>
      <c r="X6" s="622"/>
      <c r="Y6" s="623"/>
      <c r="Z6" s="659">
        <v>1.2</v>
      </c>
      <c r="AA6" s="659"/>
      <c r="AB6" s="659"/>
      <c r="AC6" s="659"/>
      <c r="AD6" s="660">
        <v>234409</v>
      </c>
      <c r="AE6" s="660"/>
      <c r="AF6" s="660"/>
      <c r="AG6" s="660"/>
      <c r="AH6" s="660"/>
      <c r="AI6" s="660"/>
      <c r="AJ6" s="660"/>
      <c r="AK6" s="660"/>
      <c r="AL6" s="624">
        <v>2.2999999999999998</v>
      </c>
      <c r="AM6" s="625"/>
      <c r="AN6" s="625"/>
      <c r="AO6" s="661"/>
      <c r="AP6" s="618" t="s">
        <v>221</v>
      </c>
      <c r="AQ6" s="619"/>
      <c r="AR6" s="619"/>
      <c r="AS6" s="619"/>
      <c r="AT6" s="619"/>
      <c r="AU6" s="619"/>
      <c r="AV6" s="619"/>
      <c r="AW6" s="619"/>
      <c r="AX6" s="619"/>
      <c r="AY6" s="619"/>
      <c r="AZ6" s="619"/>
      <c r="BA6" s="619"/>
      <c r="BB6" s="619"/>
      <c r="BC6" s="619"/>
      <c r="BD6" s="619"/>
      <c r="BE6" s="619"/>
      <c r="BF6" s="620"/>
      <c r="BG6" s="621">
        <v>3025198</v>
      </c>
      <c r="BH6" s="622"/>
      <c r="BI6" s="622"/>
      <c r="BJ6" s="622"/>
      <c r="BK6" s="622"/>
      <c r="BL6" s="622"/>
      <c r="BM6" s="622"/>
      <c r="BN6" s="623"/>
      <c r="BO6" s="659">
        <v>98.2</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148770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148770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557</v>
      </c>
      <c r="S7" s="622"/>
      <c r="T7" s="622"/>
      <c r="U7" s="622"/>
      <c r="V7" s="622"/>
      <c r="W7" s="622"/>
      <c r="X7" s="622"/>
      <c r="Y7" s="623"/>
      <c r="Z7" s="659">
        <v>0</v>
      </c>
      <c r="AA7" s="659"/>
      <c r="AB7" s="659"/>
      <c r="AC7" s="659"/>
      <c r="AD7" s="660">
        <v>557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1073172</v>
      </c>
      <c r="BH7" s="622"/>
      <c r="BI7" s="622"/>
      <c r="BJ7" s="622"/>
      <c r="BK7" s="622"/>
      <c r="BL7" s="622"/>
      <c r="BM7" s="622"/>
      <c r="BN7" s="623"/>
      <c r="BO7" s="659">
        <v>34.799999999999997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2299434</v>
      </c>
      <c r="CS7" s="622"/>
      <c r="CT7" s="622"/>
      <c r="CU7" s="622"/>
      <c r="CV7" s="622"/>
      <c r="CW7" s="622"/>
      <c r="CX7" s="622"/>
      <c r="CY7" s="623"/>
      <c r="CZ7" s="659">
        <v>12.8</v>
      </c>
      <c r="DA7" s="659"/>
      <c r="DB7" s="659"/>
      <c r="DC7" s="659"/>
      <c r="DD7" s="627">
        <v>49231</v>
      </c>
      <c r="DE7" s="622"/>
      <c r="DF7" s="622"/>
      <c r="DG7" s="622"/>
      <c r="DH7" s="622"/>
      <c r="DI7" s="622"/>
      <c r="DJ7" s="622"/>
      <c r="DK7" s="622"/>
      <c r="DL7" s="622"/>
      <c r="DM7" s="622"/>
      <c r="DN7" s="622"/>
      <c r="DO7" s="622"/>
      <c r="DP7" s="623"/>
      <c r="DQ7" s="627">
        <v>1580852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8436</v>
      </c>
      <c r="S8" s="622"/>
      <c r="T8" s="622"/>
      <c r="U8" s="622"/>
      <c r="V8" s="622"/>
      <c r="W8" s="622"/>
      <c r="X8" s="622"/>
      <c r="Y8" s="623"/>
      <c r="Z8" s="659">
        <v>0</v>
      </c>
      <c r="AA8" s="659"/>
      <c r="AB8" s="659"/>
      <c r="AC8" s="659"/>
      <c r="AD8" s="660">
        <v>8436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42899</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6213176</v>
      </c>
      <c r="CS8" s="622"/>
      <c r="CT8" s="622"/>
      <c r="CU8" s="622"/>
      <c r="CV8" s="622"/>
      <c r="CW8" s="622"/>
      <c r="CX8" s="622"/>
      <c r="CY8" s="623"/>
      <c r="CZ8" s="659">
        <v>34.6</v>
      </c>
      <c r="DA8" s="659"/>
      <c r="DB8" s="659"/>
      <c r="DC8" s="659"/>
      <c r="DD8" s="627">
        <v>198906</v>
      </c>
      <c r="DE8" s="622"/>
      <c r="DF8" s="622"/>
      <c r="DG8" s="622"/>
      <c r="DH8" s="622"/>
      <c r="DI8" s="622"/>
      <c r="DJ8" s="622"/>
      <c r="DK8" s="622"/>
      <c r="DL8" s="622"/>
      <c r="DM8" s="622"/>
      <c r="DN8" s="622"/>
      <c r="DO8" s="622"/>
      <c r="DP8" s="623"/>
      <c r="DQ8" s="627">
        <v>3364977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8631</v>
      </c>
      <c r="S9" s="622"/>
      <c r="T9" s="622"/>
      <c r="U9" s="622"/>
      <c r="V9" s="622"/>
      <c r="W9" s="622"/>
      <c r="X9" s="622"/>
      <c r="Y9" s="623"/>
      <c r="Z9" s="659">
        <v>0</v>
      </c>
      <c r="AA9" s="659"/>
      <c r="AB9" s="659"/>
      <c r="AC9" s="659"/>
      <c r="AD9" s="660">
        <v>8631</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897320</v>
      </c>
      <c r="BH9" s="622"/>
      <c r="BI9" s="622"/>
      <c r="BJ9" s="622"/>
      <c r="BK9" s="622"/>
      <c r="BL9" s="622"/>
      <c r="BM9" s="622"/>
      <c r="BN9" s="623"/>
      <c r="BO9" s="659">
        <v>29.1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1562714</v>
      </c>
      <c r="CS9" s="622"/>
      <c r="CT9" s="622"/>
      <c r="CU9" s="622"/>
      <c r="CV9" s="622"/>
      <c r="CW9" s="622"/>
      <c r="CX9" s="622"/>
      <c r="CY9" s="623"/>
      <c r="CZ9" s="659">
        <v>8.6999999999999993</v>
      </c>
      <c r="DA9" s="659"/>
      <c r="DB9" s="659"/>
      <c r="DC9" s="659"/>
      <c r="DD9" s="627">
        <v>29211</v>
      </c>
      <c r="DE9" s="622"/>
      <c r="DF9" s="622"/>
      <c r="DG9" s="622"/>
      <c r="DH9" s="622"/>
      <c r="DI9" s="622"/>
      <c r="DJ9" s="622"/>
      <c r="DK9" s="622"/>
      <c r="DL9" s="622"/>
      <c r="DM9" s="622"/>
      <c r="DN9" s="622"/>
      <c r="DO9" s="622"/>
      <c r="DP9" s="623"/>
      <c r="DQ9" s="627">
        <v>1399039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73490</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631462</v>
      </c>
      <c r="S11" s="622"/>
      <c r="T11" s="622"/>
      <c r="U11" s="622"/>
      <c r="V11" s="622"/>
      <c r="W11" s="622"/>
      <c r="X11" s="622"/>
      <c r="Y11" s="623"/>
      <c r="Z11" s="624">
        <v>3.2</v>
      </c>
      <c r="AA11" s="625"/>
      <c r="AB11" s="625"/>
      <c r="AC11" s="626"/>
      <c r="AD11" s="627">
        <v>631462</v>
      </c>
      <c r="AE11" s="622"/>
      <c r="AF11" s="622"/>
      <c r="AG11" s="622"/>
      <c r="AH11" s="622"/>
      <c r="AI11" s="622"/>
      <c r="AJ11" s="622"/>
      <c r="AK11" s="623"/>
      <c r="AL11" s="624">
        <v>6.3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59463</v>
      </c>
      <c r="BH11" s="622"/>
      <c r="BI11" s="622"/>
      <c r="BJ11" s="622"/>
      <c r="BK11" s="622"/>
      <c r="BL11" s="622"/>
      <c r="BM11" s="622"/>
      <c r="BN11" s="623"/>
      <c r="BO11" s="659">
        <v>1.9</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1517714</v>
      </c>
      <c r="CS11" s="622"/>
      <c r="CT11" s="622"/>
      <c r="CU11" s="622"/>
      <c r="CV11" s="622"/>
      <c r="CW11" s="622"/>
      <c r="CX11" s="622"/>
      <c r="CY11" s="623"/>
      <c r="CZ11" s="659">
        <v>8.4</v>
      </c>
      <c r="DA11" s="659"/>
      <c r="DB11" s="659"/>
      <c r="DC11" s="659"/>
      <c r="DD11" s="627">
        <v>330816</v>
      </c>
      <c r="DE11" s="622"/>
      <c r="DF11" s="622"/>
      <c r="DG11" s="622"/>
      <c r="DH11" s="622"/>
      <c r="DI11" s="622"/>
      <c r="DJ11" s="622"/>
      <c r="DK11" s="622"/>
      <c r="DL11" s="622"/>
      <c r="DM11" s="622"/>
      <c r="DN11" s="622"/>
      <c r="DO11" s="622"/>
      <c r="DP11" s="623"/>
      <c r="DQ11" s="627">
        <v>453654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34719</v>
      </c>
      <c r="S12" s="622"/>
      <c r="T12" s="622"/>
      <c r="U12" s="622"/>
      <c r="V12" s="622"/>
      <c r="W12" s="622"/>
      <c r="X12" s="622"/>
      <c r="Y12" s="623"/>
      <c r="Z12" s="659">
        <v>0.2</v>
      </c>
      <c r="AA12" s="659"/>
      <c r="AB12" s="659"/>
      <c r="AC12" s="659"/>
      <c r="AD12" s="660">
        <v>34719</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1616380</v>
      </c>
      <c r="BH12" s="622"/>
      <c r="BI12" s="622"/>
      <c r="BJ12" s="622"/>
      <c r="BK12" s="622"/>
      <c r="BL12" s="622"/>
      <c r="BM12" s="622"/>
      <c r="BN12" s="623"/>
      <c r="BO12" s="659">
        <v>52.5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868548</v>
      </c>
      <c r="CS12" s="622"/>
      <c r="CT12" s="622"/>
      <c r="CU12" s="622"/>
      <c r="CV12" s="622"/>
      <c r="CW12" s="622"/>
      <c r="CX12" s="622"/>
      <c r="CY12" s="623"/>
      <c r="CZ12" s="659">
        <v>4.8</v>
      </c>
      <c r="DA12" s="659"/>
      <c r="DB12" s="659"/>
      <c r="DC12" s="659"/>
      <c r="DD12" s="627">
        <v>230650</v>
      </c>
      <c r="DE12" s="622"/>
      <c r="DF12" s="622"/>
      <c r="DG12" s="622"/>
      <c r="DH12" s="622"/>
      <c r="DI12" s="622"/>
      <c r="DJ12" s="622"/>
      <c r="DK12" s="622"/>
      <c r="DL12" s="622"/>
      <c r="DM12" s="622"/>
      <c r="DN12" s="622"/>
      <c r="DO12" s="622"/>
      <c r="DP12" s="623"/>
      <c r="DQ12" s="627">
        <v>530395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1612255</v>
      </c>
      <c r="BH13" s="622"/>
      <c r="BI13" s="622"/>
      <c r="BJ13" s="622"/>
      <c r="BK13" s="622"/>
      <c r="BL13" s="622"/>
      <c r="BM13" s="622"/>
      <c r="BN13" s="623"/>
      <c r="BO13" s="659">
        <v>52.3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1014937</v>
      </c>
      <c r="CS13" s="622"/>
      <c r="CT13" s="622"/>
      <c r="CU13" s="622"/>
      <c r="CV13" s="622"/>
      <c r="CW13" s="622"/>
      <c r="CX13" s="622"/>
      <c r="CY13" s="623"/>
      <c r="CZ13" s="659">
        <v>5.6</v>
      </c>
      <c r="DA13" s="659"/>
      <c r="DB13" s="659"/>
      <c r="DC13" s="659"/>
      <c r="DD13" s="627">
        <v>536775</v>
      </c>
      <c r="DE13" s="622"/>
      <c r="DF13" s="622"/>
      <c r="DG13" s="622"/>
      <c r="DH13" s="622"/>
      <c r="DI13" s="622"/>
      <c r="DJ13" s="622"/>
      <c r="DK13" s="622"/>
      <c r="DL13" s="622"/>
      <c r="DM13" s="622"/>
      <c r="DN13" s="622"/>
      <c r="DO13" s="622"/>
      <c r="DP13" s="623"/>
      <c r="DQ13" s="627">
        <v>509685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1199</v>
      </c>
      <c r="S14" s="622"/>
      <c r="T14" s="622"/>
      <c r="U14" s="622"/>
      <c r="V14" s="622"/>
      <c r="W14" s="622"/>
      <c r="X14" s="622"/>
      <c r="Y14" s="623"/>
      <c r="Z14" s="659">
        <v>0</v>
      </c>
      <c r="AA14" s="659"/>
      <c r="AB14" s="659"/>
      <c r="AC14" s="659"/>
      <c r="AD14" s="660">
        <v>1199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117850</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544005</v>
      </c>
      <c r="CS14" s="622"/>
      <c r="CT14" s="622"/>
      <c r="CU14" s="622"/>
      <c r="CV14" s="622"/>
      <c r="CW14" s="622"/>
      <c r="CX14" s="622"/>
      <c r="CY14" s="623"/>
      <c r="CZ14" s="659">
        <v>3</v>
      </c>
      <c r="DA14" s="659"/>
      <c r="DB14" s="659"/>
      <c r="DC14" s="659"/>
      <c r="DD14" s="627">
        <v>37592</v>
      </c>
      <c r="DE14" s="622"/>
      <c r="DF14" s="622"/>
      <c r="DG14" s="622"/>
      <c r="DH14" s="622"/>
      <c r="DI14" s="622"/>
      <c r="DJ14" s="622"/>
      <c r="DK14" s="622"/>
      <c r="DL14" s="622"/>
      <c r="DM14" s="622"/>
      <c r="DN14" s="622"/>
      <c r="DO14" s="622"/>
      <c r="DP14" s="623"/>
      <c r="DQ14" s="627">
        <v>486639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217777</v>
      </c>
      <c r="BH15" s="622"/>
      <c r="BI15" s="622"/>
      <c r="BJ15" s="622"/>
      <c r="BK15" s="622"/>
      <c r="BL15" s="622"/>
      <c r="BM15" s="622"/>
      <c r="BN15" s="623"/>
      <c r="BO15" s="659">
        <v>7.1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1683085</v>
      </c>
      <c r="CS15" s="622"/>
      <c r="CT15" s="622"/>
      <c r="CU15" s="622"/>
      <c r="CV15" s="622"/>
      <c r="CW15" s="622"/>
      <c r="CX15" s="622"/>
      <c r="CY15" s="623"/>
      <c r="CZ15" s="659">
        <v>9.4</v>
      </c>
      <c r="DA15" s="659"/>
      <c r="DB15" s="659"/>
      <c r="DC15" s="659"/>
      <c r="DD15" s="627">
        <v>606085</v>
      </c>
      <c r="DE15" s="622"/>
      <c r="DF15" s="622"/>
      <c r="DG15" s="622"/>
      <c r="DH15" s="622"/>
      <c r="DI15" s="622"/>
      <c r="DJ15" s="622"/>
      <c r="DK15" s="622"/>
      <c r="DL15" s="622"/>
      <c r="DM15" s="622"/>
      <c r="DN15" s="622"/>
      <c r="DO15" s="622"/>
      <c r="DP15" s="623"/>
      <c r="DQ15" s="627">
        <v>1210319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19969</v>
      </c>
      <c r="S16" s="622"/>
      <c r="T16" s="622"/>
      <c r="U16" s="622"/>
      <c r="V16" s="622"/>
      <c r="W16" s="622"/>
      <c r="X16" s="622"/>
      <c r="Y16" s="623"/>
      <c r="Z16" s="659">
        <v>0.1</v>
      </c>
      <c r="AA16" s="659"/>
      <c r="AB16" s="659"/>
      <c r="AC16" s="659"/>
      <c r="AD16" s="660">
        <v>19969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19</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54401</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22151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52117</v>
      </c>
      <c r="S17" s="622"/>
      <c r="T17" s="622"/>
      <c r="U17" s="622"/>
      <c r="V17" s="622"/>
      <c r="W17" s="622"/>
      <c r="X17" s="622"/>
      <c r="Y17" s="623"/>
      <c r="Z17" s="659">
        <v>0.3</v>
      </c>
      <c r="AA17" s="659"/>
      <c r="AB17" s="659"/>
      <c r="AC17" s="659"/>
      <c r="AD17" s="660">
        <v>52117</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2064855</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1993610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20452</v>
      </c>
      <c r="S18" s="622"/>
      <c r="T18" s="622"/>
      <c r="U18" s="622"/>
      <c r="V18" s="622"/>
      <c r="W18" s="622"/>
      <c r="X18" s="622"/>
      <c r="Y18" s="623"/>
      <c r="Z18" s="659">
        <v>0.1</v>
      </c>
      <c r="AA18" s="659"/>
      <c r="AB18" s="659"/>
      <c r="AC18" s="659"/>
      <c r="AD18" s="660">
        <v>20452</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20365</v>
      </c>
      <c r="S19" s="622"/>
      <c r="T19" s="622"/>
      <c r="U19" s="622"/>
      <c r="V19" s="622"/>
      <c r="W19" s="622"/>
      <c r="X19" s="622"/>
      <c r="Y19" s="623"/>
      <c r="Z19" s="659">
        <v>0.1</v>
      </c>
      <c r="AA19" s="659"/>
      <c r="AB19" s="659"/>
      <c r="AC19" s="659"/>
      <c r="AD19" s="660">
        <v>20365</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55947</v>
      </c>
      <c r="BH19" s="622"/>
      <c r="BI19" s="622"/>
      <c r="BJ19" s="622"/>
      <c r="BK19" s="622"/>
      <c r="BL19" s="622"/>
      <c r="BM19" s="622"/>
      <c r="BN19" s="623"/>
      <c r="BO19" s="659">
        <v>1.8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87</v>
      </c>
      <c r="S20" s="622"/>
      <c r="T20" s="622"/>
      <c r="U20" s="622"/>
      <c r="V20" s="622"/>
      <c r="W20" s="622"/>
      <c r="X20" s="622"/>
      <c r="Y20" s="623"/>
      <c r="Z20" s="659">
        <v>0</v>
      </c>
      <c r="AA20" s="659"/>
      <c r="AB20" s="659"/>
      <c r="AC20" s="659"/>
      <c r="AD20" s="660">
        <v>87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55947</v>
      </c>
      <c r="BH20" s="622"/>
      <c r="BI20" s="622"/>
      <c r="BJ20" s="622"/>
      <c r="BK20" s="622"/>
      <c r="BL20" s="622"/>
      <c r="BM20" s="622"/>
      <c r="BN20" s="623"/>
      <c r="BO20" s="659">
        <v>1.8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17971639</v>
      </c>
      <c r="CS20" s="622"/>
      <c r="CT20" s="622"/>
      <c r="CU20" s="622"/>
      <c r="CV20" s="622"/>
      <c r="CW20" s="622"/>
      <c r="CX20" s="622"/>
      <c r="CY20" s="623"/>
      <c r="CZ20" s="659">
        <v>100</v>
      </c>
      <c r="DA20" s="659"/>
      <c r="DB20" s="659"/>
      <c r="DC20" s="659"/>
      <c r="DD20" s="627">
        <v>2019266</v>
      </c>
      <c r="DE20" s="622"/>
      <c r="DF20" s="622"/>
      <c r="DG20" s="622"/>
      <c r="DH20" s="622"/>
      <c r="DI20" s="622"/>
      <c r="DJ20" s="622"/>
      <c r="DK20" s="622"/>
      <c r="DL20" s="622"/>
      <c r="DM20" s="622"/>
      <c r="DN20" s="622"/>
      <c r="DO20" s="622"/>
      <c r="DP20" s="623"/>
      <c r="DQ20" s="627">
        <v>11700091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6956818</v>
      </c>
      <c r="S21" s="622"/>
      <c r="T21" s="622"/>
      <c r="U21" s="622"/>
      <c r="V21" s="622"/>
      <c r="W21" s="622"/>
      <c r="X21" s="622"/>
      <c r="Y21" s="623"/>
      <c r="Z21" s="659">
        <v>35.299999999999997</v>
      </c>
      <c r="AA21" s="659"/>
      <c r="AB21" s="659"/>
      <c r="AC21" s="659"/>
      <c r="AD21" s="660">
        <v>5992379</v>
      </c>
      <c r="AE21" s="660"/>
      <c r="AF21" s="660"/>
      <c r="AG21" s="660"/>
      <c r="AH21" s="660"/>
      <c r="AI21" s="660"/>
      <c r="AJ21" s="660"/>
      <c r="AK21" s="660"/>
      <c r="AL21" s="624">
        <v>59.4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55947</v>
      </c>
      <c r="BH21" s="622"/>
      <c r="BI21" s="622"/>
      <c r="BJ21" s="622"/>
      <c r="BK21" s="622"/>
      <c r="BL21" s="622"/>
      <c r="BM21" s="622"/>
      <c r="BN21" s="623"/>
      <c r="BO21" s="659">
        <v>1.8</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5992379</v>
      </c>
      <c r="S22" s="622"/>
      <c r="T22" s="622"/>
      <c r="U22" s="622"/>
      <c r="V22" s="622"/>
      <c r="W22" s="622"/>
      <c r="X22" s="622"/>
      <c r="Y22" s="623"/>
      <c r="Z22" s="659">
        <v>30.4</v>
      </c>
      <c r="AA22" s="659"/>
      <c r="AB22" s="659"/>
      <c r="AC22" s="659"/>
      <c r="AD22" s="660">
        <v>5992379</v>
      </c>
      <c r="AE22" s="660"/>
      <c r="AF22" s="660"/>
      <c r="AG22" s="660"/>
      <c r="AH22" s="660"/>
      <c r="AI22" s="660"/>
      <c r="AJ22" s="660"/>
      <c r="AK22" s="660"/>
      <c r="AL22" s="624">
        <v>59.4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964439</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7837280</v>
      </c>
      <c r="CS24" s="677"/>
      <c r="CT24" s="677"/>
      <c r="CU24" s="677"/>
      <c r="CV24" s="677"/>
      <c r="CW24" s="677"/>
      <c r="CX24" s="677"/>
      <c r="CY24" s="702"/>
      <c r="CZ24" s="703">
        <v>43.6</v>
      </c>
      <c r="DA24" s="685"/>
      <c r="DB24" s="685"/>
      <c r="DC24" s="705"/>
      <c r="DD24" s="701">
        <v>5540857</v>
      </c>
      <c r="DE24" s="677"/>
      <c r="DF24" s="677"/>
      <c r="DG24" s="677"/>
      <c r="DH24" s="677"/>
      <c r="DI24" s="677"/>
      <c r="DJ24" s="677"/>
      <c r="DK24" s="702"/>
      <c r="DL24" s="701">
        <v>4930464</v>
      </c>
      <c r="DM24" s="677"/>
      <c r="DN24" s="677"/>
      <c r="DO24" s="677"/>
      <c r="DP24" s="677"/>
      <c r="DQ24" s="677"/>
      <c r="DR24" s="677"/>
      <c r="DS24" s="677"/>
      <c r="DT24" s="677"/>
      <c r="DU24" s="677"/>
      <c r="DV24" s="702"/>
      <c r="DW24" s="703">
        <v>48.6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11049914</v>
      </c>
      <c r="S25" s="622"/>
      <c r="T25" s="622"/>
      <c r="U25" s="622"/>
      <c r="V25" s="622"/>
      <c r="W25" s="622"/>
      <c r="X25" s="622"/>
      <c r="Y25" s="623"/>
      <c r="Z25" s="659">
        <v>56.1</v>
      </c>
      <c r="AA25" s="659"/>
      <c r="AB25" s="659"/>
      <c r="AC25" s="659"/>
      <c r="AD25" s="660">
        <v>10085475</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2310667</v>
      </c>
      <c r="CS25" s="634"/>
      <c r="CT25" s="634"/>
      <c r="CU25" s="634"/>
      <c r="CV25" s="634"/>
      <c r="CW25" s="634"/>
      <c r="CX25" s="634"/>
      <c r="CY25" s="635"/>
      <c r="CZ25" s="624">
        <v>12.9</v>
      </c>
      <c r="DA25" s="636"/>
      <c r="DB25" s="636"/>
      <c r="DC25" s="637"/>
      <c r="DD25" s="627">
        <v>2194445</v>
      </c>
      <c r="DE25" s="634"/>
      <c r="DF25" s="634"/>
      <c r="DG25" s="634"/>
      <c r="DH25" s="634"/>
      <c r="DI25" s="634"/>
      <c r="DJ25" s="634"/>
      <c r="DK25" s="635"/>
      <c r="DL25" s="627">
        <v>2016260</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2987</v>
      </c>
      <c r="S26" s="622"/>
      <c r="T26" s="622"/>
      <c r="U26" s="622"/>
      <c r="V26" s="622"/>
      <c r="W26" s="622"/>
      <c r="X26" s="622"/>
      <c r="Y26" s="623"/>
      <c r="Z26" s="659">
        <v>0</v>
      </c>
      <c r="AA26" s="659"/>
      <c r="AB26" s="659"/>
      <c r="AC26" s="659"/>
      <c r="AD26" s="660">
        <v>2987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1517854</v>
      </c>
      <c r="CS26" s="622"/>
      <c r="CT26" s="622"/>
      <c r="CU26" s="622"/>
      <c r="CV26" s="622"/>
      <c r="CW26" s="622"/>
      <c r="CX26" s="622"/>
      <c r="CY26" s="623"/>
      <c r="CZ26" s="624">
        <v>8.4</v>
      </c>
      <c r="DA26" s="636"/>
      <c r="DB26" s="636"/>
      <c r="DC26" s="637"/>
      <c r="DD26" s="627">
        <v>1450821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69459</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3081145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3461758</v>
      </c>
      <c r="CS27" s="634"/>
      <c r="CT27" s="634"/>
      <c r="CU27" s="634"/>
      <c r="CV27" s="634"/>
      <c r="CW27" s="634"/>
      <c r="CX27" s="634"/>
      <c r="CY27" s="635"/>
      <c r="CZ27" s="624">
        <v>19.3</v>
      </c>
      <c r="DA27" s="636"/>
      <c r="DB27" s="636"/>
      <c r="DC27" s="637"/>
      <c r="DD27" s="627">
        <v>1352802</v>
      </c>
      <c r="DE27" s="634"/>
      <c r="DF27" s="634"/>
      <c r="DG27" s="634"/>
      <c r="DH27" s="634"/>
      <c r="DI27" s="634"/>
      <c r="DJ27" s="634"/>
      <c r="DK27" s="635"/>
      <c r="DL27" s="627">
        <v>920594</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213844</v>
      </c>
      <c r="S28" s="622"/>
      <c r="T28" s="622"/>
      <c r="U28" s="622"/>
      <c r="V28" s="622"/>
      <c r="W28" s="622"/>
      <c r="X28" s="622"/>
      <c r="Y28" s="623"/>
      <c r="Z28" s="659">
        <v>1.1000000000000001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2064855</v>
      </c>
      <c r="CS28" s="622"/>
      <c r="CT28" s="622"/>
      <c r="CU28" s="622"/>
      <c r="CV28" s="622"/>
      <c r="CW28" s="622"/>
      <c r="CX28" s="622"/>
      <c r="CY28" s="623"/>
      <c r="CZ28" s="624">
        <v>11.5</v>
      </c>
      <c r="DA28" s="636"/>
      <c r="DB28" s="636"/>
      <c r="DC28" s="637"/>
      <c r="DD28" s="627">
        <v>1993610</v>
      </c>
      <c r="DE28" s="622"/>
      <c r="DF28" s="622"/>
      <c r="DG28" s="622"/>
      <c r="DH28" s="622"/>
      <c r="DI28" s="622"/>
      <c r="DJ28" s="622"/>
      <c r="DK28" s="623"/>
      <c r="DL28" s="627">
        <v>1993610</v>
      </c>
      <c r="DM28" s="622"/>
      <c r="DN28" s="622"/>
      <c r="DO28" s="622"/>
      <c r="DP28" s="622"/>
      <c r="DQ28" s="622"/>
      <c r="DR28" s="622"/>
      <c r="DS28" s="622"/>
      <c r="DT28" s="622"/>
      <c r="DU28" s="622"/>
      <c r="DV28" s="623"/>
      <c r="DW28" s="624">
        <v>19.7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16061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2064855</v>
      </c>
      <c r="CS29" s="634"/>
      <c r="CT29" s="634"/>
      <c r="CU29" s="634"/>
      <c r="CV29" s="634"/>
      <c r="CW29" s="634"/>
      <c r="CX29" s="634"/>
      <c r="CY29" s="635"/>
      <c r="CZ29" s="624">
        <v>11.5</v>
      </c>
      <c r="DA29" s="636"/>
      <c r="DB29" s="636"/>
      <c r="DC29" s="637"/>
      <c r="DD29" s="627">
        <v>1993610</v>
      </c>
      <c r="DE29" s="634"/>
      <c r="DF29" s="634"/>
      <c r="DG29" s="634"/>
      <c r="DH29" s="634"/>
      <c r="DI29" s="634"/>
      <c r="DJ29" s="634"/>
      <c r="DK29" s="635"/>
      <c r="DL29" s="627">
        <v>1993610</v>
      </c>
      <c r="DM29" s="634"/>
      <c r="DN29" s="634"/>
      <c r="DO29" s="634"/>
      <c r="DP29" s="634"/>
      <c r="DQ29" s="634"/>
      <c r="DR29" s="634"/>
      <c r="DS29" s="634"/>
      <c r="DT29" s="634"/>
      <c r="DU29" s="634"/>
      <c r="DV29" s="635"/>
      <c r="DW29" s="624">
        <v>19.7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2880302</v>
      </c>
      <c r="S30" s="622"/>
      <c r="T30" s="622"/>
      <c r="U30" s="622"/>
      <c r="V30" s="622"/>
      <c r="W30" s="622"/>
      <c r="X30" s="622"/>
      <c r="Y30" s="623"/>
      <c r="Z30" s="659">
        <v>14.6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1987406</v>
      </c>
      <c r="CS30" s="622"/>
      <c r="CT30" s="622"/>
      <c r="CU30" s="622"/>
      <c r="CV30" s="622"/>
      <c r="CW30" s="622"/>
      <c r="CX30" s="622"/>
      <c r="CY30" s="623"/>
      <c r="CZ30" s="624">
        <v>11.1</v>
      </c>
      <c r="DA30" s="636"/>
      <c r="DB30" s="636"/>
      <c r="DC30" s="637"/>
      <c r="DD30" s="627">
        <v>1916161</v>
      </c>
      <c r="DE30" s="622"/>
      <c r="DF30" s="622"/>
      <c r="DG30" s="622"/>
      <c r="DH30" s="622"/>
      <c r="DI30" s="622"/>
      <c r="DJ30" s="622"/>
      <c r="DK30" s="623"/>
      <c r="DL30" s="627">
        <v>1916161</v>
      </c>
      <c r="DM30" s="622"/>
      <c r="DN30" s="622"/>
      <c r="DO30" s="622"/>
      <c r="DP30" s="622"/>
      <c r="DQ30" s="622"/>
      <c r="DR30" s="622"/>
      <c r="DS30" s="622"/>
      <c r="DT30" s="622"/>
      <c r="DU30" s="622"/>
      <c r="DV30" s="623"/>
      <c r="DW30" s="624">
        <v>18.899999999999999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v>
      </c>
      <c r="BH31" s="684"/>
      <c r="BI31" s="684"/>
      <c r="BJ31" s="684"/>
      <c r="BK31" s="684"/>
      <c r="BL31" s="684"/>
      <c r="BM31" s="685">
        <v>93.7</v>
      </c>
      <c r="BN31" s="684"/>
      <c r="BO31" s="684"/>
      <c r="BP31" s="684"/>
      <c r="BQ31" s="686"/>
      <c r="BR31" s="683">
        <v>98.5</v>
      </c>
      <c r="BS31" s="684"/>
      <c r="BT31" s="684"/>
      <c r="BU31" s="684"/>
      <c r="BV31" s="684"/>
      <c r="BW31" s="684"/>
      <c r="BX31" s="685">
        <v>92.9</v>
      </c>
      <c r="BY31" s="684"/>
      <c r="BZ31" s="684"/>
      <c r="CA31" s="684"/>
      <c r="CB31" s="686"/>
      <c r="CD31" s="642"/>
      <c r="CE31" s="643"/>
      <c r="CF31" s="618" t="s">
        <v>300</v>
      </c>
      <c r="CG31" s="619"/>
      <c r="CH31" s="619"/>
      <c r="CI31" s="619"/>
      <c r="CJ31" s="619"/>
      <c r="CK31" s="619"/>
      <c r="CL31" s="619"/>
      <c r="CM31" s="619"/>
      <c r="CN31" s="619"/>
      <c r="CO31" s="619"/>
      <c r="CP31" s="619"/>
      <c r="CQ31" s="620"/>
      <c r="CR31" s="621">
        <v>77449</v>
      </c>
      <c r="CS31" s="634"/>
      <c r="CT31" s="634"/>
      <c r="CU31" s="634"/>
      <c r="CV31" s="634"/>
      <c r="CW31" s="634"/>
      <c r="CX31" s="634"/>
      <c r="CY31" s="635"/>
      <c r="CZ31" s="624">
        <v>0.4</v>
      </c>
      <c r="DA31" s="636"/>
      <c r="DB31" s="636"/>
      <c r="DC31" s="637"/>
      <c r="DD31" s="627">
        <v>77449</v>
      </c>
      <c r="DE31" s="634"/>
      <c r="DF31" s="634"/>
      <c r="DG31" s="634"/>
      <c r="DH31" s="634"/>
      <c r="DI31" s="634"/>
      <c r="DJ31" s="634"/>
      <c r="DK31" s="635"/>
      <c r="DL31" s="627">
        <v>77449</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2017490</v>
      </c>
      <c r="S32" s="622"/>
      <c r="T32" s="622"/>
      <c r="U32" s="622"/>
      <c r="V32" s="622"/>
      <c r="W32" s="622"/>
      <c r="X32" s="622"/>
      <c r="Y32" s="623"/>
      <c r="Z32" s="659">
        <v>10.199999999999999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95.1</v>
      </c>
      <c r="BN32" s="634"/>
      <c r="BO32" s="634"/>
      <c r="BP32" s="634"/>
      <c r="BQ32" s="657"/>
      <c r="BR32" s="687">
        <v>99</v>
      </c>
      <c r="BS32" s="634"/>
      <c r="BT32" s="634"/>
      <c r="BU32" s="634"/>
      <c r="BV32" s="634"/>
      <c r="BW32" s="634"/>
      <c r="BX32" s="625">
        <v>94.8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60681</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98.7</v>
      </c>
      <c r="BH33" s="606"/>
      <c r="BI33" s="606"/>
      <c r="BJ33" s="606"/>
      <c r="BK33" s="606"/>
      <c r="BL33" s="606"/>
      <c r="BM33" s="652">
        <v>91.7</v>
      </c>
      <c r="BN33" s="606"/>
      <c r="BO33" s="606"/>
      <c r="BP33" s="606"/>
      <c r="BQ33" s="669"/>
      <c r="BR33" s="682">
        <v>97.9</v>
      </c>
      <c r="BS33" s="606"/>
      <c r="BT33" s="606"/>
      <c r="BU33" s="606"/>
      <c r="BV33" s="606"/>
      <c r="BW33" s="606"/>
      <c r="BX33" s="652">
        <v>90.4</v>
      </c>
      <c r="BY33" s="606"/>
      <c r="BZ33" s="606"/>
      <c r="CA33" s="606"/>
      <c r="CB33" s="669"/>
      <c r="CD33" s="618" t="s">
        <v>307</v>
      </c>
      <c r="CE33" s="619"/>
      <c r="CF33" s="619"/>
      <c r="CG33" s="619"/>
      <c r="CH33" s="619"/>
      <c r="CI33" s="619"/>
      <c r="CJ33" s="619"/>
      <c r="CK33" s="619"/>
      <c r="CL33" s="619"/>
      <c r="CM33" s="619"/>
      <c r="CN33" s="619"/>
      <c r="CO33" s="619"/>
      <c r="CP33" s="619"/>
      <c r="CQ33" s="620"/>
      <c r="CR33" s="621">
        <v>8060692</v>
      </c>
      <c r="CS33" s="634"/>
      <c r="CT33" s="634"/>
      <c r="CU33" s="634"/>
      <c r="CV33" s="634"/>
      <c r="CW33" s="634"/>
      <c r="CX33" s="634"/>
      <c r="CY33" s="635"/>
      <c r="CZ33" s="624">
        <v>44.9</v>
      </c>
      <c r="DA33" s="636"/>
      <c r="DB33" s="636"/>
      <c r="DC33" s="637"/>
      <c r="DD33" s="627">
        <v>5606693</v>
      </c>
      <c r="DE33" s="634"/>
      <c r="DF33" s="634"/>
      <c r="DG33" s="634"/>
      <c r="DH33" s="634"/>
      <c r="DI33" s="634"/>
      <c r="DJ33" s="634"/>
      <c r="DK33" s="635"/>
      <c r="DL33" s="627">
        <v>4494513</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279873</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2108584</v>
      </c>
      <c r="CS34" s="622"/>
      <c r="CT34" s="622"/>
      <c r="CU34" s="622"/>
      <c r="CV34" s="622"/>
      <c r="CW34" s="622"/>
      <c r="CX34" s="622"/>
      <c r="CY34" s="623"/>
      <c r="CZ34" s="624">
        <v>11.7</v>
      </c>
      <c r="DA34" s="636"/>
      <c r="DB34" s="636"/>
      <c r="DC34" s="637"/>
      <c r="DD34" s="627">
        <v>1366098</v>
      </c>
      <c r="DE34" s="622"/>
      <c r="DF34" s="622"/>
      <c r="DG34" s="622"/>
      <c r="DH34" s="622"/>
      <c r="DI34" s="622"/>
      <c r="DJ34" s="622"/>
      <c r="DK34" s="623"/>
      <c r="DL34" s="627">
        <v>1223422</v>
      </c>
      <c r="DM34" s="622"/>
      <c r="DN34" s="622"/>
      <c r="DO34" s="622"/>
      <c r="DP34" s="622"/>
      <c r="DQ34" s="622"/>
      <c r="DR34" s="622"/>
      <c r="DS34" s="622"/>
      <c r="DT34" s="622"/>
      <c r="DU34" s="622"/>
      <c r="DV34" s="623"/>
      <c r="DW34" s="624">
        <v>12.1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186529</v>
      </c>
      <c r="S35" s="622"/>
      <c r="T35" s="622"/>
      <c r="U35" s="622"/>
      <c r="V35" s="622"/>
      <c r="W35" s="622"/>
      <c r="X35" s="622"/>
      <c r="Y35" s="623"/>
      <c r="Z35" s="659">
        <v>0.9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42139</v>
      </c>
      <c r="CS35" s="634"/>
      <c r="CT35" s="634"/>
      <c r="CU35" s="634"/>
      <c r="CV35" s="634"/>
      <c r="CW35" s="634"/>
      <c r="CX35" s="634"/>
      <c r="CY35" s="635"/>
      <c r="CZ35" s="624">
        <v>0.2</v>
      </c>
      <c r="DA35" s="636"/>
      <c r="DB35" s="636"/>
      <c r="DC35" s="637"/>
      <c r="DD35" s="627">
        <v>13114</v>
      </c>
      <c r="DE35" s="634"/>
      <c r="DF35" s="634"/>
      <c r="DG35" s="634"/>
      <c r="DH35" s="634"/>
      <c r="DI35" s="634"/>
      <c r="DJ35" s="634"/>
      <c r="DK35" s="635"/>
      <c r="DL35" s="627">
        <v>7619</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1596631</v>
      </c>
      <c r="S36" s="622"/>
      <c r="T36" s="622"/>
      <c r="U36" s="622"/>
      <c r="V36" s="622"/>
      <c r="W36" s="622"/>
      <c r="X36" s="622"/>
      <c r="Y36" s="623"/>
      <c r="Z36" s="659">
        <v>8.1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2383881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35878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3514128</v>
      </c>
      <c r="CS36" s="622"/>
      <c r="CT36" s="622"/>
      <c r="CU36" s="622"/>
      <c r="CV36" s="622"/>
      <c r="CW36" s="622"/>
      <c r="CX36" s="622"/>
      <c r="CY36" s="623"/>
      <c r="CZ36" s="624">
        <v>19.600000000000001</v>
      </c>
      <c r="DA36" s="636"/>
      <c r="DB36" s="636"/>
      <c r="DC36" s="637"/>
      <c r="DD36" s="627">
        <v>2365265</v>
      </c>
      <c r="DE36" s="622"/>
      <c r="DF36" s="622"/>
      <c r="DG36" s="622"/>
      <c r="DH36" s="622"/>
      <c r="DI36" s="622"/>
      <c r="DJ36" s="622"/>
      <c r="DK36" s="623"/>
      <c r="DL36" s="627">
        <v>1864641</v>
      </c>
      <c r="DM36" s="622"/>
      <c r="DN36" s="622"/>
      <c r="DO36" s="622"/>
      <c r="DP36" s="622"/>
      <c r="DQ36" s="622"/>
      <c r="DR36" s="622"/>
      <c r="DS36" s="622"/>
      <c r="DT36" s="622"/>
      <c r="DU36" s="622"/>
      <c r="DV36" s="623"/>
      <c r="DW36" s="624">
        <v>18.399999999999999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265533</v>
      </c>
      <c r="S37" s="622"/>
      <c r="T37" s="622"/>
      <c r="U37" s="622"/>
      <c r="V37" s="622"/>
      <c r="W37" s="622"/>
      <c r="X37" s="622"/>
      <c r="Y37" s="623"/>
      <c r="Z37" s="659">
        <v>1.3</v>
      </c>
      <c r="AA37" s="659"/>
      <c r="AB37" s="659"/>
      <c r="AC37" s="659"/>
      <c r="AD37" s="660">
        <v>33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502258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47597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962749</v>
      </c>
      <c r="CS37" s="634"/>
      <c r="CT37" s="634"/>
      <c r="CU37" s="634"/>
      <c r="CV37" s="634"/>
      <c r="CW37" s="634"/>
      <c r="CX37" s="634"/>
      <c r="CY37" s="635"/>
      <c r="CZ37" s="624">
        <v>5.4</v>
      </c>
      <c r="DA37" s="636"/>
      <c r="DB37" s="636"/>
      <c r="DC37" s="637"/>
      <c r="DD37" s="627">
        <v>962749</v>
      </c>
      <c r="DE37" s="634"/>
      <c r="DF37" s="634"/>
      <c r="DG37" s="634"/>
      <c r="DH37" s="634"/>
      <c r="DI37" s="634"/>
      <c r="DJ37" s="634"/>
      <c r="DK37" s="635"/>
      <c r="DL37" s="627">
        <v>862926</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1053000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270079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3686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1827813</v>
      </c>
      <c r="CS38" s="622"/>
      <c r="CT38" s="622"/>
      <c r="CU38" s="622"/>
      <c r="CV38" s="622"/>
      <c r="CW38" s="622"/>
      <c r="CX38" s="622"/>
      <c r="CY38" s="623"/>
      <c r="CZ38" s="624">
        <v>10.199999999999999</v>
      </c>
      <c r="DA38" s="636"/>
      <c r="DB38" s="636"/>
      <c r="DC38" s="637"/>
      <c r="DD38" s="627">
        <v>1475757</v>
      </c>
      <c r="DE38" s="622"/>
      <c r="DF38" s="622"/>
      <c r="DG38" s="622"/>
      <c r="DH38" s="622"/>
      <c r="DI38" s="622"/>
      <c r="DJ38" s="622"/>
      <c r="DK38" s="623"/>
      <c r="DL38" s="627">
        <v>1398831</v>
      </c>
      <c r="DM38" s="622"/>
      <c r="DN38" s="622"/>
      <c r="DO38" s="622"/>
      <c r="DP38" s="622"/>
      <c r="DQ38" s="622"/>
      <c r="DR38" s="622"/>
      <c r="DS38" s="622"/>
      <c r="DT38" s="622"/>
      <c r="DU38" s="622"/>
      <c r="DV38" s="623"/>
      <c r="DW38" s="624">
        <v>13.8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53810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5613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568028</v>
      </c>
      <c r="CS39" s="634"/>
      <c r="CT39" s="634"/>
      <c r="CU39" s="634"/>
      <c r="CV39" s="634"/>
      <c r="CW39" s="634"/>
      <c r="CX39" s="634"/>
      <c r="CY39" s="635"/>
      <c r="CZ39" s="624">
        <v>3.2</v>
      </c>
      <c r="DA39" s="636"/>
      <c r="DB39" s="636"/>
      <c r="DC39" s="637"/>
      <c r="DD39" s="627">
        <v>386459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54100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19692304</v>
      </c>
      <c r="S41" s="646"/>
      <c r="T41" s="646"/>
      <c r="U41" s="646"/>
      <c r="V41" s="646"/>
      <c r="W41" s="646"/>
      <c r="X41" s="646"/>
      <c r="Y41" s="649"/>
      <c r="Z41" s="650">
        <v>100</v>
      </c>
      <c r="AA41" s="650"/>
      <c r="AB41" s="650"/>
      <c r="AC41" s="650"/>
      <c r="AD41" s="651">
        <v>10088495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260327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1297407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2073667</v>
      </c>
      <c r="CS42" s="634"/>
      <c r="CT42" s="634"/>
      <c r="CU42" s="634"/>
      <c r="CV42" s="634"/>
      <c r="CW42" s="634"/>
      <c r="CX42" s="634"/>
      <c r="CY42" s="635"/>
      <c r="CZ42" s="624">
        <v>11.5</v>
      </c>
      <c r="DA42" s="636"/>
      <c r="DB42" s="636"/>
      <c r="DC42" s="637"/>
      <c r="DD42" s="627">
        <v>552541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56249</v>
      </c>
      <c r="CS43" s="634"/>
      <c r="CT43" s="634"/>
      <c r="CU43" s="634"/>
      <c r="CV43" s="634"/>
      <c r="CW43" s="634"/>
      <c r="CX43" s="634"/>
      <c r="CY43" s="635"/>
      <c r="CZ43" s="624">
        <v>0.3</v>
      </c>
      <c r="DA43" s="636"/>
      <c r="DB43" s="636"/>
      <c r="DC43" s="637"/>
      <c r="DD43" s="627">
        <v>56079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2019266</v>
      </c>
      <c r="CS44" s="622"/>
      <c r="CT44" s="622"/>
      <c r="CU44" s="622"/>
      <c r="CV44" s="622"/>
      <c r="CW44" s="622"/>
      <c r="CX44" s="622"/>
      <c r="CY44" s="623"/>
      <c r="CZ44" s="624">
        <v>11.2</v>
      </c>
      <c r="DA44" s="625"/>
      <c r="DB44" s="625"/>
      <c r="DC44" s="626"/>
      <c r="DD44" s="627">
        <v>530390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1009129</v>
      </c>
      <c r="CS45" s="634"/>
      <c r="CT45" s="634"/>
      <c r="CU45" s="634"/>
      <c r="CV45" s="634"/>
      <c r="CW45" s="634"/>
      <c r="CX45" s="634"/>
      <c r="CY45" s="635"/>
      <c r="CZ45" s="624">
        <v>5.6</v>
      </c>
      <c r="DA45" s="636"/>
      <c r="DB45" s="636"/>
      <c r="DC45" s="637"/>
      <c r="DD45" s="627">
        <v>224983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958850</v>
      </c>
      <c r="CS46" s="622"/>
      <c r="CT46" s="622"/>
      <c r="CU46" s="622"/>
      <c r="CV46" s="622"/>
      <c r="CW46" s="622"/>
      <c r="CX46" s="622"/>
      <c r="CY46" s="623"/>
      <c r="CZ46" s="624">
        <v>5.3</v>
      </c>
      <c r="DA46" s="625"/>
      <c r="DB46" s="625"/>
      <c r="DC46" s="626"/>
      <c r="DD46" s="627">
        <v>296821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54401</v>
      </c>
      <c r="CS47" s="634"/>
      <c r="CT47" s="634"/>
      <c r="CU47" s="634"/>
      <c r="CV47" s="634"/>
      <c r="CW47" s="634"/>
      <c r="CX47" s="634"/>
      <c r="CY47" s="635"/>
      <c r="CZ47" s="624">
        <v>0.3</v>
      </c>
      <c r="DA47" s="636"/>
      <c r="DB47" s="636"/>
      <c r="DC47" s="637"/>
      <c r="DD47" s="627">
        <v>22151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17971639</v>
      </c>
      <c r="CS49" s="606"/>
      <c r="CT49" s="606"/>
      <c r="CU49" s="606"/>
      <c r="CV49" s="606"/>
      <c r="CW49" s="606"/>
      <c r="CX49" s="606"/>
      <c r="CY49" s="607"/>
      <c r="CZ49" s="608">
        <v>100</v>
      </c>
      <c r="DA49" s="609"/>
      <c r="DB49" s="609"/>
      <c r="DC49" s="610"/>
      <c r="DD49" s="611">
        <v>11700091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5I1uvD2ngvaxBNl+4Mx/hOF55vD0KN93PHqfv4Ow3cC2yXUWfMpsto5UwBnNXSDamRey+m6eYIm0Tk3AE2eMQ==" saltValue="O2YcrO4D5t0un2oWVgqC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6" zoomScale="66" zoomScaleNormal="66"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19692</v>
      </c>
      <c r="R7" s="1103"/>
      <c r="S7" s="1103"/>
      <c r="T7" s="1103"/>
      <c r="U7" s="1103"/>
      <c r="V7" s="1103">
        <v>17972</v>
      </c>
      <c r="W7" s="1103"/>
      <c r="X7" s="1103"/>
      <c r="Y7" s="1103"/>
      <c r="Z7" s="1103"/>
      <c r="AA7" s="1103">
        <v>1721</v>
      </c>
      <c r="AB7" s="1103"/>
      <c r="AC7" s="1103"/>
      <c r="AD7" s="1103"/>
      <c r="AE7" s="1104"/>
      <c r="AF7" s="1105">
        <v>1100</v>
      </c>
      <c r="AG7" s="1106"/>
      <c r="AH7" s="1106"/>
      <c r="AI7" s="1106"/>
      <c r="AJ7" s="1107"/>
      <c r="AK7" s="1108">
        <v>136</v>
      </c>
      <c r="AL7" s="1109"/>
      <c r="AM7" s="1109"/>
      <c r="AN7" s="1109"/>
      <c r="AO7" s="1109"/>
      <c r="AP7" s="1109">
        <v>20034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t="s">
        <v>572</v>
      </c>
      <c r="CI7" s="1097"/>
      <c r="CJ7" s="1097"/>
      <c r="CK7" s="1097"/>
      <c r="CL7" s="1098"/>
      <c r="CM7" s="1096" t="s">
        <v>568</v>
      </c>
      <c r="CN7" s="1097"/>
      <c r="CO7" s="1097"/>
      <c r="CP7" s="1097"/>
      <c r="CQ7" s="1098"/>
      <c r="CR7" s="1096" t="s">
        <v>568</v>
      </c>
      <c r="CS7" s="1097"/>
      <c r="CT7" s="1097"/>
      <c r="CU7" s="1097"/>
      <c r="CV7" s="1098"/>
      <c r="CW7" s="1096" t="s">
        <v>568</v>
      </c>
      <c r="CX7" s="1097"/>
      <c r="CY7" s="1097"/>
      <c r="CZ7" s="1097"/>
      <c r="DA7" s="1098"/>
      <c r="DB7" s="1096" t="s">
        <v>568</v>
      </c>
      <c r="DC7" s="1097"/>
      <c r="DD7" s="1097"/>
      <c r="DE7" s="1097"/>
      <c r="DF7" s="1098"/>
      <c r="DG7" s="1096" t="s">
        <v>568</v>
      </c>
      <c r="DH7" s="1097"/>
      <c r="DI7" s="1097"/>
      <c r="DJ7" s="1097"/>
      <c r="DK7" s="1098"/>
      <c r="DL7" s="1096" t="s">
        <v>568</v>
      </c>
      <c r="DM7" s="1097"/>
      <c r="DN7" s="1097"/>
      <c r="DO7" s="1097"/>
      <c r="DP7" s="1098"/>
      <c r="DQ7" s="1096" t="s">
        <v>568</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58</v>
      </c>
      <c r="CI8" s="990"/>
      <c r="CJ8" s="990"/>
      <c r="CK8" s="990"/>
      <c r="CL8" s="991"/>
      <c r="CM8" s="989">
        <v>297</v>
      </c>
      <c r="CN8" s="990"/>
      <c r="CO8" s="990"/>
      <c r="CP8" s="990"/>
      <c r="CQ8" s="991"/>
      <c r="CR8" s="989">
        <v>30</v>
      </c>
      <c r="CS8" s="990"/>
      <c r="CT8" s="990"/>
      <c r="CU8" s="990"/>
      <c r="CV8" s="991"/>
      <c r="CW8" s="989" t="s">
        <v>568</v>
      </c>
      <c r="CX8" s="990"/>
      <c r="CY8" s="990"/>
      <c r="CZ8" s="990"/>
      <c r="DA8" s="991"/>
      <c r="DB8" s="989" t="s">
        <v>568</v>
      </c>
      <c r="DC8" s="990"/>
      <c r="DD8" s="990"/>
      <c r="DE8" s="990"/>
      <c r="DF8" s="991"/>
      <c r="DG8" s="989" t="s">
        <v>568</v>
      </c>
      <c r="DH8" s="990"/>
      <c r="DI8" s="990"/>
      <c r="DJ8" s="990"/>
      <c r="DK8" s="991"/>
      <c r="DL8" s="989" t="s">
        <v>568</v>
      </c>
      <c r="DM8" s="990"/>
      <c r="DN8" s="990"/>
      <c r="DO8" s="990"/>
      <c r="DP8" s="991"/>
      <c r="DQ8" s="989" t="s">
        <v>568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29</v>
      </c>
      <c r="CI9" s="990"/>
      <c r="CJ9" s="990"/>
      <c r="CK9" s="990"/>
      <c r="CL9" s="991"/>
      <c r="CM9" s="989">
        <v>171</v>
      </c>
      <c r="CN9" s="990"/>
      <c r="CO9" s="990"/>
      <c r="CP9" s="990"/>
      <c r="CQ9" s="991"/>
      <c r="CR9" s="989">
        <v>50</v>
      </c>
      <c r="CS9" s="990"/>
      <c r="CT9" s="990"/>
      <c r="CU9" s="990"/>
      <c r="CV9" s="991"/>
      <c r="CW9" s="989" t="s">
        <v>568</v>
      </c>
      <c r="CX9" s="990"/>
      <c r="CY9" s="990"/>
      <c r="CZ9" s="990"/>
      <c r="DA9" s="991"/>
      <c r="DB9" s="989" t="s">
        <v>568</v>
      </c>
      <c r="DC9" s="990"/>
      <c r="DD9" s="990"/>
      <c r="DE9" s="990"/>
      <c r="DF9" s="991"/>
      <c r="DG9" s="989" t="s">
        <v>568</v>
      </c>
      <c r="DH9" s="990"/>
      <c r="DI9" s="990"/>
      <c r="DJ9" s="990"/>
      <c r="DK9" s="991"/>
      <c r="DL9" s="989" t="s">
        <v>568</v>
      </c>
      <c r="DM9" s="990"/>
      <c r="DN9" s="990"/>
      <c r="DO9" s="990"/>
      <c r="DP9" s="991"/>
      <c r="DQ9" s="989" t="s">
        <v>568</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553</v>
      </c>
      <c r="BT10" s="993"/>
      <c r="BU10" s="993"/>
      <c r="BV10" s="993"/>
      <c r="BW10" s="993"/>
      <c r="BX10" s="993"/>
      <c r="BY10" s="993"/>
      <c r="BZ10" s="993"/>
      <c r="CA10" s="993"/>
      <c r="CB10" s="993"/>
      <c r="CC10" s="993"/>
      <c r="CD10" s="993"/>
      <c r="CE10" s="993"/>
      <c r="CF10" s="993"/>
      <c r="CG10" s="1014"/>
      <c r="CH10" s="989">
        <v>8</v>
      </c>
      <c r="CI10" s="990"/>
      <c r="CJ10" s="990"/>
      <c r="CK10" s="990"/>
      <c r="CL10" s="991"/>
      <c r="CM10" s="989">
        <v>41</v>
      </c>
      <c r="CN10" s="990"/>
      <c r="CO10" s="990"/>
      <c r="CP10" s="990"/>
      <c r="CQ10" s="991"/>
      <c r="CR10" s="989">
        <v>3</v>
      </c>
      <c r="CS10" s="990"/>
      <c r="CT10" s="990"/>
      <c r="CU10" s="990"/>
      <c r="CV10" s="991"/>
      <c r="CW10" s="989" t="s">
        <v>568</v>
      </c>
      <c r="CX10" s="990"/>
      <c r="CY10" s="990"/>
      <c r="CZ10" s="990"/>
      <c r="DA10" s="991"/>
      <c r="DB10" s="989" t="s">
        <v>568</v>
      </c>
      <c r="DC10" s="990"/>
      <c r="DD10" s="990"/>
      <c r="DE10" s="990"/>
      <c r="DF10" s="991"/>
      <c r="DG10" s="989" t="s">
        <v>568</v>
      </c>
      <c r="DH10" s="990"/>
      <c r="DI10" s="990"/>
      <c r="DJ10" s="990"/>
      <c r="DK10" s="991"/>
      <c r="DL10" s="989" t="s">
        <v>568</v>
      </c>
      <c r="DM10" s="990"/>
      <c r="DN10" s="990"/>
      <c r="DO10" s="990"/>
      <c r="DP10" s="991"/>
      <c r="DQ10" s="989" t="s">
        <v>568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554</v>
      </c>
      <c r="BT11" s="993"/>
      <c r="BU11" s="993"/>
      <c r="BV11" s="993"/>
      <c r="BW11" s="993"/>
      <c r="BX11" s="993"/>
      <c r="BY11" s="993"/>
      <c r="BZ11" s="993"/>
      <c r="CA11" s="993"/>
      <c r="CB11" s="993"/>
      <c r="CC11" s="993"/>
      <c r="CD11" s="993"/>
      <c r="CE11" s="993"/>
      <c r="CF11" s="993"/>
      <c r="CG11" s="1014"/>
      <c r="CH11" s="989" t="s">
        <v>572</v>
      </c>
      <c r="CI11" s="990"/>
      <c r="CJ11" s="990"/>
      <c r="CK11" s="990"/>
      <c r="CL11" s="991"/>
      <c r="CM11" s="989">
        <v>16</v>
      </c>
      <c r="CN11" s="990"/>
      <c r="CO11" s="990"/>
      <c r="CP11" s="990"/>
      <c r="CQ11" s="991"/>
      <c r="CR11" s="989">
        <v>10</v>
      </c>
      <c r="CS11" s="990"/>
      <c r="CT11" s="990"/>
      <c r="CU11" s="990"/>
      <c r="CV11" s="991"/>
      <c r="CW11" s="989" t="s">
        <v>568</v>
      </c>
      <c r="CX11" s="990"/>
      <c r="CY11" s="990"/>
      <c r="CZ11" s="990"/>
      <c r="DA11" s="991"/>
      <c r="DB11" s="989" t="s">
        <v>568</v>
      </c>
      <c r="DC11" s="990"/>
      <c r="DD11" s="990"/>
      <c r="DE11" s="990"/>
      <c r="DF11" s="991"/>
      <c r="DG11" s="989" t="s">
        <v>568</v>
      </c>
      <c r="DH11" s="990"/>
      <c r="DI11" s="990"/>
      <c r="DJ11" s="990"/>
      <c r="DK11" s="991"/>
      <c r="DL11" s="989" t="s">
        <v>568</v>
      </c>
      <c r="DM11" s="990"/>
      <c r="DN11" s="990"/>
      <c r="DO11" s="990"/>
      <c r="DP11" s="991"/>
      <c r="DQ11" s="989" t="s">
        <v>568</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19692</v>
      </c>
      <c r="R23" s="1061"/>
      <c r="S23" s="1061"/>
      <c r="T23" s="1061"/>
      <c r="U23" s="1061"/>
      <c r="V23" s="1061">
        <v>17972</v>
      </c>
      <c r="W23" s="1061"/>
      <c r="X23" s="1061"/>
      <c r="Y23" s="1061"/>
      <c r="Z23" s="1061"/>
      <c r="AA23" s="1061">
        <v>1721</v>
      </c>
      <c r="AB23" s="1061"/>
      <c r="AC23" s="1061"/>
      <c r="AD23" s="1061"/>
      <c r="AE23" s="1068"/>
      <c r="AF23" s="1069">
        <v>1100</v>
      </c>
      <c r="AG23" s="1061"/>
      <c r="AH23" s="1061"/>
      <c r="AI23" s="1061"/>
      <c r="AJ23" s="1070"/>
      <c r="AK23" s="1071"/>
      <c r="AL23" s="1072"/>
      <c r="AM23" s="1072"/>
      <c r="AN23" s="1072"/>
      <c r="AO23" s="1072"/>
      <c r="AP23" s="1061">
        <v>20034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3478</v>
      </c>
      <c r="R28" s="1051"/>
      <c r="S28" s="1051"/>
      <c r="T28" s="1051"/>
      <c r="U28" s="1051"/>
      <c r="V28" s="1051">
        <v>3442</v>
      </c>
      <c r="W28" s="1051"/>
      <c r="X28" s="1051"/>
      <c r="Y28" s="1051"/>
      <c r="Z28" s="1051"/>
      <c r="AA28" s="1051">
        <v>36</v>
      </c>
      <c r="AB28" s="1051"/>
      <c r="AC28" s="1051"/>
      <c r="AD28" s="1051"/>
      <c r="AE28" s="1052"/>
      <c r="AF28" s="1053">
        <v>36</v>
      </c>
      <c r="AG28" s="1051"/>
      <c r="AH28" s="1051"/>
      <c r="AI28" s="1051"/>
      <c r="AJ28" s="1054"/>
      <c r="AK28" s="1042">
        <v>290</v>
      </c>
      <c r="AL28" s="1043"/>
      <c r="AM28" s="1043"/>
      <c r="AN28" s="1043"/>
      <c r="AO28" s="1043"/>
      <c r="AP28" s="1043" t="s">
        <v>561</v>
      </c>
      <c r="AQ28" s="1043"/>
      <c r="AR28" s="1043"/>
      <c r="AS28" s="1043"/>
      <c r="AT28" s="1043"/>
      <c r="AU28" s="1043" t="s">
        <v>561</v>
      </c>
      <c r="AV28" s="1043"/>
      <c r="AW28" s="1043"/>
      <c r="AX28" s="1043"/>
      <c r="AY28" s="1043"/>
      <c r="AZ28" s="1044" t="s">
        <v>561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3787</v>
      </c>
      <c r="R29" s="1039"/>
      <c r="S29" s="1039"/>
      <c r="T29" s="1039"/>
      <c r="U29" s="1039"/>
      <c r="V29" s="1039">
        <v>3409</v>
      </c>
      <c r="W29" s="1039"/>
      <c r="X29" s="1039"/>
      <c r="Y29" s="1039"/>
      <c r="Z29" s="1039"/>
      <c r="AA29" s="1039">
        <v>378</v>
      </c>
      <c r="AB29" s="1039"/>
      <c r="AC29" s="1039"/>
      <c r="AD29" s="1039"/>
      <c r="AE29" s="1040"/>
      <c r="AF29" s="1035">
        <v>378</v>
      </c>
      <c r="AG29" s="1036"/>
      <c r="AH29" s="1036"/>
      <c r="AI29" s="1036"/>
      <c r="AJ29" s="1037"/>
      <c r="AK29" s="980">
        <v>594</v>
      </c>
      <c r="AL29" s="971"/>
      <c r="AM29" s="971"/>
      <c r="AN29" s="971"/>
      <c r="AO29" s="971"/>
      <c r="AP29" s="971" t="s">
        <v>561</v>
      </c>
      <c r="AQ29" s="971"/>
      <c r="AR29" s="971"/>
      <c r="AS29" s="971"/>
      <c r="AT29" s="971"/>
      <c r="AU29" s="971" t="s">
        <v>561</v>
      </c>
      <c r="AV29" s="971"/>
      <c r="AW29" s="971"/>
      <c r="AX29" s="971"/>
      <c r="AY29" s="971"/>
      <c r="AZ29" s="1041" t="s">
        <v>561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530</v>
      </c>
      <c r="R30" s="1039"/>
      <c r="S30" s="1039"/>
      <c r="T30" s="1039"/>
      <c r="U30" s="1039"/>
      <c r="V30" s="1039">
        <v>517</v>
      </c>
      <c r="W30" s="1039"/>
      <c r="X30" s="1039"/>
      <c r="Y30" s="1039"/>
      <c r="Z30" s="1039"/>
      <c r="AA30" s="1039">
        <v>14</v>
      </c>
      <c r="AB30" s="1039"/>
      <c r="AC30" s="1039"/>
      <c r="AD30" s="1039"/>
      <c r="AE30" s="1040"/>
      <c r="AF30" s="1035">
        <v>14</v>
      </c>
      <c r="AG30" s="1036"/>
      <c r="AH30" s="1036"/>
      <c r="AI30" s="1036"/>
      <c r="AJ30" s="1037"/>
      <c r="AK30" s="980">
        <v>175</v>
      </c>
      <c r="AL30" s="971"/>
      <c r="AM30" s="971"/>
      <c r="AN30" s="971"/>
      <c r="AO30" s="971"/>
      <c r="AP30" s="971" t="s">
        <v>561</v>
      </c>
      <c r="AQ30" s="971"/>
      <c r="AR30" s="971"/>
      <c r="AS30" s="971"/>
      <c r="AT30" s="971"/>
      <c r="AU30" s="971" t="s">
        <v>561</v>
      </c>
      <c r="AV30" s="971"/>
      <c r="AW30" s="971"/>
      <c r="AX30" s="971"/>
      <c r="AY30" s="971"/>
      <c r="AZ30" s="1041" t="s">
        <v>561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141</v>
      </c>
      <c r="R31" s="1039"/>
      <c r="S31" s="1039"/>
      <c r="T31" s="1039"/>
      <c r="U31" s="1039"/>
      <c r="V31" s="1039">
        <v>139</v>
      </c>
      <c r="W31" s="1039"/>
      <c r="X31" s="1039"/>
      <c r="Y31" s="1039"/>
      <c r="Z31" s="1039"/>
      <c r="AA31" s="1039">
        <v>2</v>
      </c>
      <c r="AB31" s="1039"/>
      <c r="AC31" s="1039"/>
      <c r="AD31" s="1039"/>
      <c r="AE31" s="1040"/>
      <c r="AF31" s="1035">
        <v>2</v>
      </c>
      <c r="AG31" s="1036"/>
      <c r="AH31" s="1036"/>
      <c r="AI31" s="1036"/>
      <c r="AJ31" s="1037"/>
      <c r="AK31" s="971" t="s">
        <v>561</v>
      </c>
      <c r="AL31" s="971"/>
      <c r="AM31" s="971"/>
      <c r="AN31" s="971"/>
      <c r="AO31" s="971"/>
      <c r="AP31" s="971" t="s">
        <v>561</v>
      </c>
      <c r="AQ31" s="971"/>
      <c r="AR31" s="971"/>
      <c r="AS31" s="971"/>
      <c r="AT31" s="971"/>
      <c r="AU31" s="971" t="s">
        <v>561</v>
      </c>
      <c r="AV31" s="971"/>
      <c r="AW31" s="971"/>
      <c r="AX31" s="971"/>
      <c r="AY31" s="971"/>
      <c r="AZ31" s="1041" t="s">
        <v>561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463</v>
      </c>
      <c r="R32" s="1039"/>
      <c r="S32" s="1039"/>
      <c r="T32" s="1039"/>
      <c r="U32" s="1039"/>
      <c r="V32" s="1039">
        <v>425</v>
      </c>
      <c r="W32" s="1039"/>
      <c r="X32" s="1039"/>
      <c r="Y32" s="1039"/>
      <c r="Z32" s="1039"/>
      <c r="AA32" s="1039">
        <v>38</v>
      </c>
      <c r="AB32" s="1039"/>
      <c r="AC32" s="1039"/>
      <c r="AD32" s="1039"/>
      <c r="AE32" s="1040"/>
      <c r="AF32" s="1035">
        <v>825</v>
      </c>
      <c r="AG32" s="1036"/>
      <c r="AH32" s="1036"/>
      <c r="AI32" s="1036"/>
      <c r="AJ32" s="1037"/>
      <c r="AK32" s="980">
        <v>26</v>
      </c>
      <c r="AL32" s="971"/>
      <c r="AM32" s="971"/>
      <c r="AN32" s="971"/>
      <c r="AO32" s="971"/>
      <c r="AP32" s="971">
        <v>1997</v>
      </c>
      <c r="AQ32" s="971"/>
      <c r="AR32" s="971"/>
      <c r="AS32" s="971"/>
      <c r="AT32" s="971"/>
      <c r="AU32" s="971">
        <v>443</v>
      </c>
      <c r="AV32" s="971"/>
      <c r="AW32" s="971"/>
      <c r="AX32" s="971"/>
      <c r="AY32" s="971"/>
      <c r="AZ32" s="1041" t="s">
        <v>561</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2377</v>
      </c>
      <c r="R33" s="1039"/>
      <c r="S33" s="1039"/>
      <c r="T33" s="1039"/>
      <c r="U33" s="1039"/>
      <c r="V33" s="1039">
        <v>2756</v>
      </c>
      <c r="W33" s="1039"/>
      <c r="X33" s="1039"/>
      <c r="Y33" s="1039"/>
      <c r="Z33" s="1039"/>
      <c r="AA33" s="1039">
        <v>-380</v>
      </c>
      <c r="AB33" s="1039"/>
      <c r="AC33" s="1039"/>
      <c r="AD33" s="1039"/>
      <c r="AE33" s="1040"/>
      <c r="AF33" s="1035">
        <v>625</v>
      </c>
      <c r="AG33" s="1036"/>
      <c r="AH33" s="1036"/>
      <c r="AI33" s="1036"/>
      <c r="AJ33" s="1037"/>
      <c r="AK33" s="980">
        <v>415</v>
      </c>
      <c r="AL33" s="971"/>
      <c r="AM33" s="971"/>
      <c r="AN33" s="971"/>
      <c r="AO33" s="971"/>
      <c r="AP33" s="971">
        <v>2990</v>
      </c>
      <c r="AQ33" s="971"/>
      <c r="AR33" s="971"/>
      <c r="AS33" s="971"/>
      <c r="AT33" s="971"/>
      <c r="AU33" s="971">
        <v>1689</v>
      </c>
      <c r="AV33" s="971"/>
      <c r="AW33" s="971"/>
      <c r="AX33" s="971"/>
      <c r="AY33" s="971"/>
      <c r="AZ33" s="1041" t="s">
        <v>561</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502</v>
      </c>
      <c r="R34" s="1039"/>
      <c r="S34" s="1039"/>
      <c r="T34" s="1039"/>
      <c r="U34" s="1039"/>
      <c r="V34" s="1039">
        <v>467</v>
      </c>
      <c r="W34" s="1039"/>
      <c r="X34" s="1039"/>
      <c r="Y34" s="1039"/>
      <c r="Z34" s="1039"/>
      <c r="AA34" s="1039">
        <v>36</v>
      </c>
      <c r="AB34" s="1039"/>
      <c r="AC34" s="1039"/>
      <c r="AD34" s="1039"/>
      <c r="AE34" s="1040"/>
      <c r="AF34" s="1035">
        <v>36</v>
      </c>
      <c r="AG34" s="1036"/>
      <c r="AH34" s="1036"/>
      <c r="AI34" s="1036"/>
      <c r="AJ34" s="1037"/>
      <c r="AK34" s="980">
        <v>270</v>
      </c>
      <c r="AL34" s="971"/>
      <c r="AM34" s="971"/>
      <c r="AN34" s="971"/>
      <c r="AO34" s="971"/>
      <c r="AP34" s="971">
        <v>2095</v>
      </c>
      <c r="AQ34" s="971"/>
      <c r="AR34" s="971"/>
      <c r="AS34" s="971"/>
      <c r="AT34" s="971"/>
      <c r="AU34" s="971">
        <v>2095</v>
      </c>
      <c r="AV34" s="971"/>
      <c r="AW34" s="971"/>
      <c r="AX34" s="971"/>
      <c r="AY34" s="971"/>
      <c r="AZ34" s="1041" t="s">
        <v>561</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1915</v>
      </c>
      <c r="AG63" s="959"/>
      <c r="AH63" s="959"/>
      <c r="AI63" s="959"/>
      <c r="AJ63" s="1022"/>
      <c r="AK63" s="1023"/>
      <c r="AL63" s="963"/>
      <c r="AM63" s="963"/>
      <c r="AN63" s="963"/>
      <c r="AO63" s="963"/>
      <c r="AP63" s="959">
        <v>7082</v>
      </c>
      <c r="AQ63" s="959"/>
      <c r="AR63" s="959"/>
      <c r="AS63" s="959"/>
      <c r="AT63" s="959"/>
      <c r="AU63" s="959">
        <v>4227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t="s">
        <v>571</v>
      </c>
      <c r="AV68" s="982"/>
      <c r="AW68" s="982"/>
      <c r="AX68" s="982"/>
      <c r="AY68" s="982"/>
      <c r="AZ68" s="983" t="s">
        <v>569</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556</v>
      </c>
      <c r="C69" s="975"/>
      <c r="D69" s="975"/>
      <c r="E69" s="975"/>
      <c r="F69" s="975"/>
      <c r="G69" s="975"/>
      <c r="H69" s="975"/>
      <c r="I69" s="975"/>
      <c r="J69" s="975"/>
      <c r="K69" s="975"/>
      <c r="L69" s="975"/>
      <c r="M69" s="975"/>
      <c r="N69" s="975"/>
      <c r="O69" s="975"/>
      <c r="P69" s="976"/>
      <c r="Q69" s="977">
        <v>2824</v>
      </c>
      <c r="R69" s="971"/>
      <c r="S69" s="971"/>
      <c r="T69" s="971"/>
      <c r="U69" s="971"/>
      <c r="V69" s="971">
        <v>2656</v>
      </c>
      <c r="W69" s="971"/>
      <c r="X69" s="971"/>
      <c r="Y69" s="971"/>
      <c r="Z69" s="971"/>
      <c r="AA69" s="971">
        <v>168</v>
      </c>
      <c r="AB69" s="971"/>
      <c r="AC69" s="971"/>
      <c r="AD69" s="971"/>
      <c r="AE69" s="971"/>
      <c r="AF69" s="971">
        <v>70</v>
      </c>
      <c r="AG69" s="971"/>
      <c r="AH69" s="971"/>
      <c r="AI69" s="971"/>
      <c r="AJ69" s="971"/>
      <c r="AK69" s="971">
        <v>19</v>
      </c>
      <c r="AL69" s="971"/>
      <c r="AM69" s="971"/>
      <c r="AN69" s="971"/>
      <c r="AO69" s="971"/>
      <c r="AP69" s="971">
        <v>2302</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180</v>
      </c>
      <c r="R70" s="971"/>
      <c r="S70" s="971"/>
      <c r="T70" s="971"/>
      <c r="U70" s="971"/>
      <c r="V70" s="971">
        <v>170</v>
      </c>
      <c r="W70" s="971"/>
      <c r="X70" s="971"/>
      <c r="Y70" s="971"/>
      <c r="Z70" s="971"/>
      <c r="AA70" s="971">
        <v>10</v>
      </c>
      <c r="AB70" s="971"/>
      <c r="AC70" s="971"/>
      <c r="AD70" s="971"/>
      <c r="AE70" s="971"/>
      <c r="AF70" s="971">
        <v>10</v>
      </c>
      <c r="AG70" s="971"/>
      <c r="AH70" s="971"/>
      <c r="AI70" s="971"/>
      <c r="AJ70" s="971"/>
      <c r="AK70" s="971" t="s">
        <v>562</v>
      </c>
      <c r="AL70" s="971"/>
      <c r="AM70" s="971"/>
      <c r="AN70" s="971"/>
      <c r="AO70" s="971"/>
      <c r="AP70" s="971">
        <v>103</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c r="D71" s="975"/>
      <c r="E71" s="975"/>
      <c r="F71" s="975"/>
      <c r="G71" s="975"/>
      <c r="H71" s="975"/>
      <c r="I71" s="975"/>
      <c r="J71" s="975"/>
      <c r="K71" s="975"/>
      <c r="L71" s="975"/>
      <c r="M71" s="975"/>
      <c r="N71" s="975"/>
      <c r="O71" s="975"/>
      <c r="P71" s="976"/>
      <c r="Q71" s="977">
        <v>298</v>
      </c>
      <c r="R71" s="971"/>
      <c r="S71" s="971"/>
      <c r="T71" s="971"/>
      <c r="U71" s="971"/>
      <c r="V71" s="971">
        <v>292</v>
      </c>
      <c r="W71" s="971"/>
      <c r="X71" s="971"/>
      <c r="Y71" s="971"/>
      <c r="Z71" s="971"/>
      <c r="AA71" s="971">
        <v>6</v>
      </c>
      <c r="AB71" s="971"/>
      <c r="AC71" s="971"/>
      <c r="AD71" s="971"/>
      <c r="AE71" s="971"/>
      <c r="AF71" s="971">
        <v>6</v>
      </c>
      <c r="AG71" s="971"/>
      <c r="AH71" s="971"/>
      <c r="AI71" s="971"/>
      <c r="AJ71" s="971"/>
      <c r="AK71" s="971" t="s">
        <v>562</v>
      </c>
      <c r="AL71" s="971"/>
      <c r="AM71" s="971"/>
      <c r="AN71" s="971"/>
      <c r="AO71" s="971"/>
      <c r="AP71" s="971" t="s">
        <v>562</v>
      </c>
      <c r="AQ71" s="971"/>
      <c r="AR71" s="971"/>
      <c r="AS71" s="971"/>
      <c r="AT71" s="971"/>
      <c r="AU71" s="971" t="s">
        <v>571</v>
      </c>
      <c r="AV71" s="971"/>
      <c r="AW71" s="971"/>
      <c r="AX71" s="971"/>
      <c r="AY71" s="971"/>
      <c r="AZ71" s="972" t="s">
        <v>570</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559</v>
      </c>
      <c r="C72" s="975"/>
      <c r="D72" s="975"/>
      <c r="E72" s="975"/>
      <c r="F72" s="975"/>
      <c r="G72" s="975"/>
      <c r="H72" s="975"/>
      <c r="I72" s="975"/>
      <c r="J72" s="975"/>
      <c r="K72" s="975"/>
      <c r="L72" s="975"/>
      <c r="M72" s="975"/>
      <c r="N72" s="975"/>
      <c r="O72" s="975"/>
      <c r="P72" s="976"/>
      <c r="Q72" s="977">
        <v>270</v>
      </c>
      <c r="R72" s="971"/>
      <c r="S72" s="971"/>
      <c r="T72" s="971"/>
      <c r="U72" s="971"/>
      <c r="V72" s="971">
        <v>247</v>
      </c>
      <c r="W72" s="971"/>
      <c r="X72" s="971"/>
      <c r="Y72" s="971"/>
      <c r="Z72" s="971"/>
      <c r="AA72" s="971">
        <v>23</v>
      </c>
      <c r="AB72" s="971"/>
      <c r="AC72" s="971"/>
      <c r="AD72" s="971"/>
      <c r="AE72" s="971"/>
      <c r="AF72" s="971">
        <v>23</v>
      </c>
      <c r="AG72" s="971"/>
      <c r="AH72" s="971"/>
      <c r="AI72" s="971"/>
      <c r="AJ72" s="971"/>
      <c r="AK72" s="971" t="s">
        <v>562</v>
      </c>
      <c r="AL72" s="971"/>
      <c r="AM72" s="971"/>
      <c r="AN72" s="971"/>
      <c r="AO72" s="971"/>
      <c r="AP72" s="971" t="s">
        <v>562</v>
      </c>
      <c r="AQ72" s="971"/>
      <c r="AR72" s="971"/>
      <c r="AS72" s="971"/>
      <c r="AT72" s="971"/>
      <c r="AU72" s="971" t="s">
        <v>571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560</v>
      </c>
      <c r="C73" s="975"/>
      <c r="D73" s="975"/>
      <c r="E73" s="975"/>
      <c r="F73" s="975"/>
      <c r="G73" s="975"/>
      <c r="H73" s="975"/>
      <c r="I73" s="975"/>
      <c r="J73" s="975"/>
      <c r="K73" s="975"/>
      <c r="L73" s="975"/>
      <c r="M73" s="975"/>
      <c r="N73" s="975"/>
      <c r="O73" s="975"/>
      <c r="P73" s="976"/>
      <c r="Q73" s="977">
        <v>315636</v>
      </c>
      <c r="R73" s="971"/>
      <c r="S73" s="971"/>
      <c r="T73" s="971"/>
      <c r="U73" s="971"/>
      <c r="V73" s="971">
        <v>306127</v>
      </c>
      <c r="W73" s="971"/>
      <c r="X73" s="971"/>
      <c r="Y73" s="971"/>
      <c r="Z73" s="971"/>
      <c r="AA73" s="971">
        <v>9509</v>
      </c>
      <c r="AB73" s="971"/>
      <c r="AC73" s="971"/>
      <c r="AD73" s="971"/>
      <c r="AE73" s="971"/>
      <c r="AF73" s="971">
        <v>6033</v>
      </c>
      <c r="AG73" s="971"/>
      <c r="AH73" s="971"/>
      <c r="AI73" s="971"/>
      <c r="AJ73" s="971"/>
      <c r="AK73" s="971" t="s">
        <v>562</v>
      </c>
      <c r="AL73" s="971"/>
      <c r="AM73" s="971"/>
      <c r="AN73" s="971"/>
      <c r="AO73" s="971"/>
      <c r="AP73" s="971" t="s">
        <v>562</v>
      </c>
      <c r="AQ73" s="971"/>
      <c r="AR73" s="971"/>
      <c r="AS73" s="971"/>
      <c r="AT73" s="971"/>
      <c r="AU73" s="971" t="s">
        <v>571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6288</v>
      </c>
      <c r="AG88" s="959"/>
      <c r="AH88" s="959"/>
      <c r="AI88" s="959"/>
      <c r="AJ88" s="959"/>
      <c r="AK88" s="963"/>
      <c r="AL88" s="963"/>
      <c r="AM88" s="963"/>
      <c r="AN88" s="963"/>
      <c r="AO88" s="963"/>
      <c r="AP88" s="959">
        <v>2405</v>
      </c>
      <c r="AQ88" s="959"/>
      <c r="AR88" s="959"/>
      <c r="AS88" s="959"/>
      <c r="AT88" s="959"/>
      <c r="AU88" s="959" t="s">
        <v>571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93</v>
      </c>
      <c r="CS102" s="953"/>
      <c r="CT102" s="953"/>
      <c r="CU102" s="953"/>
      <c r="CV102" s="954"/>
      <c r="CW102" s="952" t="s">
        <v>568</v>
      </c>
      <c r="CX102" s="953"/>
      <c r="CY102" s="953"/>
      <c r="CZ102" s="953"/>
      <c r="DA102" s="954"/>
      <c r="DB102" s="952" t="s">
        <v>568</v>
      </c>
      <c r="DC102" s="953"/>
      <c r="DD102" s="953"/>
      <c r="DE102" s="953"/>
      <c r="DF102" s="954"/>
      <c r="DG102" s="952" t="s">
        <v>568</v>
      </c>
      <c r="DH102" s="953"/>
      <c r="DI102" s="953"/>
      <c r="DJ102" s="953"/>
      <c r="DK102" s="954"/>
      <c r="DL102" s="952" t="s">
        <v>568</v>
      </c>
      <c r="DM102" s="953"/>
      <c r="DN102" s="953"/>
      <c r="DO102" s="953"/>
      <c r="DP102" s="954"/>
      <c r="DQ102" s="952" t="s">
        <v>568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1939669</v>
      </c>
      <c r="AB110" s="889"/>
      <c r="AC110" s="889"/>
      <c r="AD110" s="889"/>
      <c r="AE110" s="890"/>
      <c r="AF110" s="891">
        <v>2016603</v>
      </c>
      <c r="AG110" s="889"/>
      <c r="AH110" s="889"/>
      <c r="AI110" s="889"/>
      <c r="AJ110" s="890"/>
      <c r="AK110" s="891">
        <v>2064855</v>
      </c>
      <c r="AL110" s="889"/>
      <c r="AM110" s="889"/>
      <c r="AN110" s="889"/>
      <c r="AO110" s="890"/>
      <c r="AP110" s="892">
        <v>24.5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21381493</v>
      </c>
      <c r="BR110" s="842"/>
      <c r="BS110" s="842"/>
      <c r="BT110" s="842"/>
      <c r="BU110" s="842"/>
      <c r="BV110" s="842">
        <v>20968790</v>
      </c>
      <c r="BW110" s="842"/>
      <c r="BX110" s="842"/>
      <c r="BY110" s="842"/>
      <c r="BZ110" s="842"/>
      <c r="CA110" s="842">
        <v>20034385</v>
      </c>
      <c r="CB110" s="842"/>
      <c r="CC110" s="842"/>
      <c r="CD110" s="842"/>
      <c r="CE110" s="842"/>
      <c r="CF110" s="866">
        <v>237.6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4457748</v>
      </c>
      <c r="BR112" s="817"/>
      <c r="BS112" s="817"/>
      <c r="BT112" s="817"/>
      <c r="BU112" s="817"/>
      <c r="BV112" s="817">
        <v>4345554</v>
      </c>
      <c r="BW112" s="817"/>
      <c r="BX112" s="817"/>
      <c r="BY112" s="817"/>
      <c r="BZ112" s="817"/>
      <c r="CA112" s="817">
        <v>4227425</v>
      </c>
      <c r="CB112" s="817"/>
      <c r="CC112" s="817"/>
      <c r="CD112" s="817"/>
      <c r="CE112" s="817"/>
      <c r="CF112" s="875">
        <v>50.1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357730</v>
      </c>
      <c r="AB113" s="919"/>
      <c r="AC113" s="919"/>
      <c r="AD113" s="919"/>
      <c r="AE113" s="920"/>
      <c r="AF113" s="921">
        <v>364832</v>
      </c>
      <c r="AG113" s="919"/>
      <c r="AH113" s="919"/>
      <c r="AI113" s="919"/>
      <c r="AJ113" s="920"/>
      <c r="AK113" s="921">
        <v>349779</v>
      </c>
      <c r="AL113" s="919"/>
      <c r="AM113" s="919"/>
      <c r="AN113" s="919"/>
      <c r="AO113" s="920"/>
      <c r="AP113" s="922">
        <v>4.0999999999999996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1163854</v>
      </c>
      <c r="BR113" s="817"/>
      <c r="BS113" s="817"/>
      <c r="BT113" s="817"/>
      <c r="BU113" s="817"/>
      <c r="BV113" s="817">
        <v>1335949</v>
      </c>
      <c r="BW113" s="817"/>
      <c r="BX113" s="817"/>
      <c r="BY113" s="817"/>
      <c r="BZ113" s="817"/>
      <c r="CA113" s="817">
        <v>1289082</v>
      </c>
      <c r="CB113" s="817"/>
      <c r="CC113" s="817"/>
      <c r="CD113" s="817"/>
      <c r="CE113" s="817"/>
      <c r="CF113" s="875">
        <v>15.3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192000</v>
      </c>
      <c r="AB114" s="780"/>
      <c r="AC114" s="780"/>
      <c r="AD114" s="780"/>
      <c r="AE114" s="781"/>
      <c r="AF114" s="782">
        <v>139157</v>
      </c>
      <c r="AG114" s="780"/>
      <c r="AH114" s="780"/>
      <c r="AI114" s="780"/>
      <c r="AJ114" s="781"/>
      <c r="AK114" s="782">
        <v>135826</v>
      </c>
      <c r="AL114" s="780"/>
      <c r="AM114" s="780"/>
      <c r="AN114" s="780"/>
      <c r="AO114" s="781"/>
      <c r="AP114" s="824">
        <v>1.6</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1932467</v>
      </c>
      <c r="BR114" s="817"/>
      <c r="BS114" s="817"/>
      <c r="BT114" s="817"/>
      <c r="BU114" s="817"/>
      <c r="BV114" s="817">
        <v>1870894</v>
      </c>
      <c r="BW114" s="817"/>
      <c r="BX114" s="817"/>
      <c r="BY114" s="817"/>
      <c r="BZ114" s="817"/>
      <c r="CA114" s="817">
        <v>2319158</v>
      </c>
      <c r="CB114" s="817"/>
      <c r="CC114" s="817"/>
      <c r="CD114" s="817"/>
      <c r="CE114" s="817"/>
      <c r="CF114" s="875">
        <v>27.5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23489</v>
      </c>
      <c r="AB115" s="919"/>
      <c r="AC115" s="919"/>
      <c r="AD115" s="919"/>
      <c r="AE115" s="920"/>
      <c r="AF115" s="921">
        <v>23412</v>
      </c>
      <c r="AG115" s="919"/>
      <c r="AH115" s="919"/>
      <c r="AI115" s="919"/>
      <c r="AJ115" s="920"/>
      <c r="AK115" s="921">
        <v>27286</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85407</v>
      </c>
      <c r="BR115" s="817"/>
      <c r="BS115" s="817"/>
      <c r="BT115" s="817"/>
      <c r="BU115" s="817"/>
      <c r="BV115" s="817">
        <v>85407</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2512888</v>
      </c>
      <c r="AB117" s="903"/>
      <c r="AC117" s="903"/>
      <c r="AD117" s="903"/>
      <c r="AE117" s="904"/>
      <c r="AF117" s="905">
        <v>2544004</v>
      </c>
      <c r="AG117" s="903"/>
      <c r="AH117" s="903"/>
      <c r="AI117" s="903"/>
      <c r="AJ117" s="904"/>
      <c r="AK117" s="905">
        <v>2577746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29020969</v>
      </c>
      <c r="BR119" s="845"/>
      <c r="BS119" s="845"/>
      <c r="BT119" s="845"/>
      <c r="BU119" s="845"/>
      <c r="BV119" s="845">
        <v>28606594</v>
      </c>
      <c r="BW119" s="845"/>
      <c r="BX119" s="845"/>
      <c r="BY119" s="845"/>
      <c r="BZ119" s="845"/>
      <c r="CA119" s="845">
        <v>27870050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3738662</v>
      </c>
      <c r="BR120" s="842"/>
      <c r="BS120" s="842"/>
      <c r="BT120" s="842"/>
      <c r="BU120" s="842"/>
      <c r="BV120" s="842">
        <v>4300266</v>
      </c>
      <c r="BW120" s="842"/>
      <c r="BX120" s="842"/>
      <c r="BY120" s="842"/>
      <c r="BZ120" s="842"/>
      <c r="CA120" s="842">
        <v>4811830</v>
      </c>
      <c r="CB120" s="842"/>
      <c r="CC120" s="842"/>
      <c r="CD120" s="842"/>
      <c r="CE120" s="842"/>
      <c r="CF120" s="866">
        <v>57.1</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2251500</v>
      </c>
      <c r="DH120" s="842"/>
      <c r="DI120" s="842"/>
      <c r="DJ120" s="842"/>
      <c r="DK120" s="842"/>
      <c r="DL120" s="842">
        <v>2164114</v>
      </c>
      <c r="DM120" s="842"/>
      <c r="DN120" s="842"/>
      <c r="DO120" s="842"/>
      <c r="DP120" s="842"/>
      <c r="DQ120" s="842">
        <v>2094878</v>
      </c>
      <c r="DR120" s="842"/>
      <c r="DS120" s="842"/>
      <c r="DT120" s="842"/>
      <c r="DU120" s="842"/>
      <c r="DV120" s="843">
        <v>24.8</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2047638</v>
      </c>
      <c r="BR121" s="817"/>
      <c r="BS121" s="817"/>
      <c r="BT121" s="817"/>
      <c r="BU121" s="817"/>
      <c r="BV121" s="817">
        <v>1701759</v>
      </c>
      <c r="BW121" s="817"/>
      <c r="BX121" s="817"/>
      <c r="BY121" s="817"/>
      <c r="BZ121" s="817"/>
      <c r="CA121" s="817">
        <v>1328754</v>
      </c>
      <c r="CB121" s="817"/>
      <c r="CC121" s="817"/>
      <c r="CD121" s="817"/>
      <c r="CE121" s="817"/>
      <c r="CF121" s="875">
        <v>15.8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1767199</v>
      </c>
      <c r="DH121" s="817"/>
      <c r="DI121" s="817"/>
      <c r="DJ121" s="817"/>
      <c r="DK121" s="817"/>
      <c r="DL121" s="817">
        <v>1742352</v>
      </c>
      <c r="DM121" s="817"/>
      <c r="DN121" s="817"/>
      <c r="DO121" s="817"/>
      <c r="DP121" s="817"/>
      <c r="DQ121" s="817">
        <v>1689288</v>
      </c>
      <c r="DR121" s="817"/>
      <c r="DS121" s="817"/>
      <c r="DT121" s="817"/>
      <c r="DU121" s="817"/>
      <c r="DV121" s="794">
        <v>20</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19187202</v>
      </c>
      <c r="BR122" s="845"/>
      <c r="BS122" s="845"/>
      <c r="BT122" s="845"/>
      <c r="BU122" s="845"/>
      <c r="BV122" s="845">
        <v>18199140</v>
      </c>
      <c r="BW122" s="845"/>
      <c r="BX122" s="845"/>
      <c r="BY122" s="845"/>
      <c r="BZ122" s="845"/>
      <c r="CA122" s="845">
        <v>17159676</v>
      </c>
      <c r="CB122" s="845"/>
      <c r="CC122" s="845"/>
      <c r="CD122" s="845"/>
      <c r="CE122" s="845"/>
      <c r="CF122" s="846">
        <v>203.5</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439049</v>
      </c>
      <c r="DH122" s="817"/>
      <c r="DI122" s="817"/>
      <c r="DJ122" s="817"/>
      <c r="DK122" s="817"/>
      <c r="DL122" s="817">
        <v>439088</v>
      </c>
      <c r="DM122" s="817"/>
      <c r="DN122" s="817"/>
      <c r="DO122" s="817"/>
      <c r="DP122" s="817"/>
      <c r="DQ122" s="817">
        <v>443259</v>
      </c>
      <c r="DR122" s="817"/>
      <c r="DS122" s="817"/>
      <c r="DT122" s="817"/>
      <c r="DU122" s="817"/>
      <c r="DV122" s="794">
        <v>5.3</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24973502</v>
      </c>
      <c r="BR123" s="833"/>
      <c r="BS123" s="833"/>
      <c r="BT123" s="833"/>
      <c r="BU123" s="833"/>
      <c r="BV123" s="833">
        <v>24201165</v>
      </c>
      <c r="BW123" s="833"/>
      <c r="BX123" s="833"/>
      <c r="BY123" s="833"/>
      <c r="BZ123" s="833"/>
      <c r="CA123" s="833">
        <v>23300260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23280</v>
      </c>
      <c r="AB124" s="780"/>
      <c r="AC124" s="780"/>
      <c r="AD124" s="780"/>
      <c r="AE124" s="781"/>
      <c r="AF124" s="782">
        <v>23280</v>
      </c>
      <c r="AG124" s="780"/>
      <c r="AH124" s="780"/>
      <c r="AI124" s="780"/>
      <c r="AJ124" s="781"/>
      <c r="AK124" s="782">
        <v>27140</v>
      </c>
      <c r="AL124" s="780"/>
      <c r="AM124" s="780"/>
      <c r="AN124" s="780"/>
      <c r="AO124" s="781"/>
      <c r="AP124" s="824">
        <v>0.3</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47.4</v>
      </c>
      <c r="BR124" s="831"/>
      <c r="BS124" s="831"/>
      <c r="BT124" s="831"/>
      <c r="BU124" s="831"/>
      <c r="BV124" s="831">
        <v>52.9</v>
      </c>
      <c r="BW124" s="831"/>
      <c r="BX124" s="831"/>
      <c r="BY124" s="831"/>
      <c r="BZ124" s="831"/>
      <c r="CA124" s="831">
        <v>54.2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209</v>
      </c>
      <c r="AB127" s="780"/>
      <c r="AC127" s="780"/>
      <c r="AD127" s="780"/>
      <c r="AE127" s="781"/>
      <c r="AF127" s="782">
        <v>132</v>
      </c>
      <c r="AG127" s="780"/>
      <c r="AH127" s="780"/>
      <c r="AI127" s="780"/>
      <c r="AJ127" s="781"/>
      <c r="AK127" s="782">
        <v>146</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99095</v>
      </c>
      <c r="AB128" s="801"/>
      <c r="AC128" s="801"/>
      <c r="AD128" s="801"/>
      <c r="AE128" s="802"/>
      <c r="AF128" s="803">
        <v>66568</v>
      </c>
      <c r="AG128" s="801"/>
      <c r="AH128" s="801"/>
      <c r="AI128" s="801"/>
      <c r="AJ128" s="802"/>
      <c r="AK128" s="803">
        <v>71245</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13.31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85407</v>
      </c>
      <c r="DH128" s="791"/>
      <c r="DI128" s="791"/>
      <c r="DJ128" s="791"/>
      <c r="DK128" s="791"/>
      <c r="DL128" s="791">
        <v>85407</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10246843</v>
      </c>
      <c r="AB129" s="780"/>
      <c r="AC129" s="780"/>
      <c r="AD129" s="780"/>
      <c r="AE129" s="781"/>
      <c r="AF129" s="782">
        <v>10039220</v>
      </c>
      <c r="AG129" s="780"/>
      <c r="AH129" s="780"/>
      <c r="AI129" s="780"/>
      <c r="AJ129" s="781"/>
      <c r="AK129" s="782">
        <v>10142532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18.309999999999999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1708507</v>
      </c>
      <c r="AB130" s="780"/>
      <c r="AC130" s="780"/>
      <c r="AD130" s="780"/>
      <c r="AE130" s="781"/>
      <c r="AF130" s="782">
        <v>1721559</v>
      </c>
      <c r="AG130" s="780"/>
      <c r="AH130" s="780"/>
      <c r="AI130" s="780"/>
      <c r="AJ130" s="781"/>
      <c r="AK130" s="782">
        <v>1711539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8538336</v>
      </c>
      <c r="AB131" s="764"/>
      <c r="AC131" s="764"/>
      <c r="AD131" s="764"/>
      <c r="AE131" s="765"/>
      <c r="AF131" s="766">
        <v>8317661</v>
      </c>
      <c r="AG131" s="764"/>
      <c r="AH131" s="764"/>
      <c r="AI131" s="764"/>
      <c r="AJ131" s="765"/>
      <c r="AK131" s="766">
        <v>8430993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54.2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8.2602277540000006</v>
      </c>
      <c r="AB132" s="745"/>
      <c r="AC132" s="745"/>
      <c r="AD132" s="745"/>
      <c r="AE132" s="746"/>
      <c r="AF132" s="747">
        <v>9.0876148959999998</v>
      </c>
      <c r="AG132" s="745"/>
      <c r="AH132" s="745"/>
      <c r="AI132" s="745"/>
      <c r="AJ132" s="746"/>
      <c r="AK132" s="747">
        <v>9.4290435299999995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8.1</v>
      </c>
      <c r="AB133" s="724"/>
      <c r="AC133" s="724"/>
      <c r="AD133" s="724"/>
      <c r="AE133" s="725"/>
      <c r="AF133" s="723">
        <v>8.5</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xvsFeebQeYJKGvkGOIjHoLOcD6hSHXqQdUt3dky8K/CuPw+QEBLCMUY9MowX9t/x/R+fiXE2dpY7jT0mf9cAA==" saltValue="xrl4vGto7gwgT7G2mjTn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SezdKwkxNjlPz4CXYpCLYQsGR+BdSca78ZBaW8EkPH21gpN3Q1Kkd3V5O/nJVSNOXaG7H4pxaig3fp8YMKwGA==" saltValue="2uXTE8v63hWNFWclJL06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66" zoomScaleNormal="66"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U8LfGCg48MZuRBRI5FTNUdbrtb5ePBFci9V9QzAEFtC+q9WF1yqLsSH488mJGkYVLDCG0GP3ouwlvYSETYV3A==" saltValue="NAt1bFsMK0bR4O6+7Xio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6" zoomScaleSheetLayoutView="66"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2310667</v>
      </c>
      <c r="AP9" s="281">
        <v>94213</v>
      </c>
      <c r="AQ9" s="282">
        <v>107616</v>
      </c>
      <c r="AR9" s="283">
        <v>-12.5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368534</v>
      </c>
      <c r="AP10" s="284">
        <v>15026</v>
      </c>
      <c r="AQ10" s="285">
        <v>10095</v>
      </c>
      <c r="AR10" s="286">
        <v>48.8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61529</v>
      </c>
      <c r="AP11" s="284">
        <v>2509</v>
      </c>
      <c r="AQ11" s="285">
        <v>1704</v>
      </c>
      <c r="AR11" s="286">
        <v>47.2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138293</v>
      </c>
      <c r="AP13" s="284">
        <v>5639</v>
      </c>
      <c r="AQ13" s="285">
        <v>4110</v>
      </c>
      <c r="AR13" s="286">
        <v>37.200000000000003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56249</v>
      </c>
      <c r="AP14" s="284">
        <v>2293</v>
      </c>
      <c r="AQ14" s="285">
        <v>2451</v>
      </c>
      <c r="AR14" s="286">
        <v>-6.4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-43743</v>
      </c>
      <c r="AP15" s="284">
        <v>-1784</v>
      </c>
      <c r="AQ15" s="285">
        <v>-6399</v>
      </c>
      <c r="AR15" s="286">
        <v>-72.099999999999994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2891529</v>
      </c>
      <c r="AP16" s="284">
        <v>117896</v>
      </c>
      <c r="AQ16" s="285">
        <v>119584</v>
      </c>
      <c r="AR16" s="286">
        <v>-1.4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10.8</v>
      </c>
      <c r="AP21" s="298">
        <v>10.86</v>
      </c>
      <c r="AQ21" s="299">
        <v>-0.06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96.6</v>
      </c>
      <c r="AP22" s="303">
        <v>97.3</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2064855</v>
      </c>
      <c r="AP32" s="312">
        <v>84190</v>
      </c>
      <c r="AQ32" s="313">
        <v>75090</v>
      </c>
      <c r="AR32" s="314">
        <v>12.1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349779</v>
      </c>
      <c r="AP35" s="312">
        <v>14262</v>
      </c>
      <c r="AQ35" s="313">
        <v>17211</v>
      </c>
      <c r="AR35" s="314">
        <v>-17.100000000000001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135826</v>
      </c>
      <c r="AP36" s="312">
        <v>5538</v>
      </c>
      <c r="AQ36" s="313">
        <v>2478</v>
      </c>
      <c r="AR36" s="314">
        <v>123.5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27286</v>
      </c>
      <c r="AP37" s="312">
        <v>1113</v>
      </c>
      <c r="AQ37" s="313">
        <v>654</v>
      </c>
      <c r="AR37" s="314">
        <v>70.2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4</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-71245</v>
      </c>
      <c r="AP39" s="312">
        <v>-2905</v>
      </c>
      <c r="AQ39" s="313">
        <v>-3502</v>
      </c>
      <c r="AR39" s="314">
        <v>-17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-1711539</v>
      </c>
      <c r="AP40" s="312">
        <v>-69785</v>
      </c>
      <c r="AQ40" s="313">
        <v>-63750</v>
      </c>
      <c r="AR40" s="314">
        <v>9.5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794962</v>
      </c>
      <c r="AP41" s="312">
        <v>32413</v>
      </c>
      <c r="AQ41" s="313">
        <v>28185</v>
      </c>
      <c r="AR41" s="314">
        <v>15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4310288</v>
      </c>
      <c r="AN51" s="334">
        <v>166266</v>
      </c>
      <c r="AO51" s="335">
        <v>50.8</v>
      </c>
      <c r="AP51" s="336">
        <v>94081</v>
      </c>
      <c r="AQ51" s="337">
        <v>10.5</v>
      </c>
      <c r="AR51" s="338">
        <v>40.299999999999997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1455108</v>
      </c>
      <c r="AN52" s="342">
        <v>56130</v>
      </c>
      <c r="AO52" s="343">
        <v>56.5</v>
      </c>
      <c r="AP52" s="344">
        <v>48949</v>
      </c>
      <c r="AQ52" s="345">
        <v>11.5</v>
      </c>
      <c r="AR52" s="346">
        <v>45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3173935</v>
      </c>
      <c r="AN53" s="334">
        <v>124546</v>
      </c>
      <c r="AO53" s="335">
        <v>-25.1</v>
      </c>
      <c r="AP53" s="336">
        <v>92632</v>
      </c>
      <c r="AQ53" s="337">
        <v>-1.5</v>
      </c>
      <c r="AR53" s="338">
        <v>-23.6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1469854</v>
      </c>
      <c r="AN54" s="342">
        <v>57678</v>
      </c>
      <c r="AO54" s="343">
        <v>2.8</v>
      </c>
      <c r="AP54" s="344">
        <v>47978</v>
      </c>
      <c r="AQ54" s="345">
        <v>-2</v>
      </c>
      <c r="AR54" s="346">
        <v>4.8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1989564</v>
      </c>
      <c r="AN55" s="334">
        <v>78910</v>
      </c>
      <c r="AO55" s="335">
        <v>-36.6</v>
      </c>
      <c r="AP55" s="336">
        <v>96469</v>
      </c>
      <c r="AQ55" s="337">
        <v>4.0999999999999996</v>
      </c>
      <c r="AR55" s="338">
        <v>-40.700000000000003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800822</v>
      </c>
      <c r="AN56" s="342">
        <v>31762</v>
      </c>
      <c r="AO56" s="343">
        <v>-44.9</v>
      </c>
      <c r="AP56" s="344">
        <v>49775</v>
      </c>
      <c r="AQ56" s="345">
        <v>3.7</v>
      </c>
      <c r="AR56" s="346">
        <v>-48.6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2440345</v>
      </c>
      <c r="AN57" s="334">
        <v>98596</v>
      </c>
      <c r="AO57" s="335">
        <v>24.9</v>
      </c>
      <c r="AP57" s="336">
        <v>85743</v>
      </c>
      <c r="AQ57" s="337">
        <v>-11.1</v>
      </c>
      <c r="AR57" s="338">
        <v>36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1618828</v>
      </c>
      <c r="AN58" s="342">
        <v>65405</v>
      </c>
      <c r="AO58" s="343">
        <v>105.9</v>
      </c>
      <c r="AP58" s="344">
        <v>45231</v>
      </c>
      <c r="AQ58" s="345">
        <v>-9.1</v>
      </c>
      <c r="AR58" s="346">
        <v>115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2019266</v>
      </c>
      <c r="AN59" s="334">
        <v>82332</v>
      </c>
      <c r="AO59" s="335">
        <v>-16.5</v>
      </c>
      <c r="AP59" s="336">
        <v>92509</v>
      </c>
      <c r="AQ59" s="337">
        <v>7.9</v>
      </c>
      <c r="AR59" s="338">
        <v>-24.4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958850</v>
      </c>
      <c r="AN60" s="342">
        <v>39095</v>
      </c>
      <c r="AO60" s="343">
        <v>-40.200000000000003</v>
      </c>
      <c r="AP60" s="344">
        <v>52274</v>
      </c>
      <c r="AQ60" s="345">
        <v>15.6</v>
      </c>
      <c r="AR60" s="346">
        <v>-55.8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2786680</v>
      </c>
      <c r="AN61" s="349">
        <v>110130</v>
      </c>
      <c r="AO61" s="350">
        <v>-0.5</v>
      </c>
      <c r="AP61" s="351">
        <v>92287</v>
      </c>
      <c r="AQ61" s="352">
        <v>2</v>
      </c>
      <c r="AR61" s="338">
        <v>-2.5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1260692</v>
      </c>
      <c r="AN62" s="342">
        <v>50014</v>
      </c>
      <c r="AO62" s="343">
        <v>16</v>
      </c>
      <c r="AP62" s="344">
        <v>48841</v>
      </c>
      <c r="AQ62" s="345">
        <v>3.9</v>
      </c>
      <c r="AR62" s="346">
        <v>12.1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77g17TwYFlSDBkAHljm53E1cf5Em02n66kHalDUMWwOa3RN8UqJay58ZOkuipXax4tFIrBEH3oIDonq+L4/DA==" saltValue="xwcXRj/dzDcxqxgA+6Ge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9" zoomScale="66" zoomScaleNormal="66"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712+hDKLJtajDnu+V8UPfC7ydCbxfpwEJsCP6oelNxlA9WcMo0a+m3to0TiGQfGDXof/nGj1a8GhUaWjCqU4qQ==" saltValue="xhSjVSo8+dmW/GuAGde2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66"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GC5+GgBbOUXNmf32Os819eqob5OezE0e0fIVX4J1gvz2VppAp4nM5IdQDclyioySsyn/v/0899ms8aM8xLALsA==" saltValue="2h2nIhqsHAICFLsr0Jb/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16.28</v>
      </c>
      <c r="G47" s="12">
        <v>15.91</v>
      </c>
      <c r="H47" s="12">
        <v>17.059999999999999</v>
      </c>
      <c r="I47" s="12">
        <v>19.399999999999999</v>
      </c>
      <c r="J47" s="13">
        <v>20.69</v>
      </c>
    </row>
    <row r="48" spans="2:10" ht="57.75" customHeight="1" x14ac:dyDescent="0.2">
      <c r="B48" s="14"/>
      <c r="C48" s="1141" t="s">
        <v>4</v>
      </c>
      <c r="D48" s="1141"/>
      <c r="E48" s="1142"/>
      <c r="F48" s="15">
        <v>8.49</v>
      </c>
      <c r="G48" s="16">
        <v>11.25</v>
      </c>
      <c r="H48" s="16">
        <v>13.02</v>
      </c>
      <c r="I48" s="16">
        <v>14.17</v>
      </c>
      <c r="J48" s="17">
        <v>10.84</v>
      </c>
    </row>
    <row r="49" spans="2:10" ht="57.75" customHeight="1" thickBot="1" x14ac:dyDescent="0.25">
      <c r="B49" s="18"/>
      <c r="C49" s="1143" t="s">
        <v>5</v>
      </c>
      <c r="D49" s="1143"/>
      <c r="E49" s="1144"/>
      <c r="F49" s="19" t="s">
        <v>532</v>
      </c>
      <c r="G49" s="20">
        <v>2.96</v>
      </c>
      <c r="H49" s="20">
        <v>4.3</v>
      </c>
      <c r="I49" s="20">
        <v>2.88</v>
      </c>
      <c r="J49" s="21" t="s">
        <v>533</v>
      </c>
    </row>
    <row r="50" spans="2:10" ht="13" x14ac:dyDescent="0.2"/>
  </sheetData>
  <sheetProtection algorithmName="SHA-512" hashValue="xE/tUC1JrhsqOFr7TSbmyjHptN38+Hcok2HCVTfO/Pix92pPoZ0Xv3LxXK3OFXYZhigYTzUsnrSa436AZuM5Wg==" saltValue="8+t/iYYjxdrmlH8E6OI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66" zoomScaleNormal="66"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9.1</v>
      </c>
      <c r="G34" s="33">
        <v>11.24</v>
      </c>
      <c r="H34" s="33">
        <v>13.02</v>
      </c>
      <c r="I34" s="33">
        <v>14.17</v>
      </c>
      <c r="J34" s="34">
        <v>10.84</v>
      </c>
      <c r="K34" s="22"/>
      <c r="L34" s="22"/>
      <c r="M34" s="22"/>
      <c r="N34" s="22"/>
      <c r="O34" s="22"/>
      <c r="P34" s="22"/>
    </row>
    <row r="35" spans="1:16" ht="39" customHeight="1" x14ac:dyDescent="0.2">
      <c r="A35" s="22"/>
      <c r="B35" s="35"/>
      <c r="C35" s="1145" t="s">
        <v>535</v>
      </c>
      <c r="D35" s="1146"/>
      <c r="E35" s="1147"/>
      <c r="F35" s="36">
        <v>8.2799999999999994</v>
      </c>
      <c r="G35" s="37">
        <v>8.1300000000000008</v>
      </c>
      <c r="H35" s="37">
        <v>7.64</v>
      </c>
      <c r="I35" s="37">
        <v>8.06</v>
      </c>
      <c r="J35" s="38">
        <v>8.1300000000000008</v>
      </c>
      <c r="K35" s="22"/>
      <c r="L35" s="22"/>
      <c r="M35" s="22"/>
      <c r="N35" s="22"/>
      <c r="O35" s="22"/>
      <c r="P35" s="22"/>
    </row>
    <row r="36" spans="1:16" ht="39" customHeight="1" x14ac:dyDescent="0.2">
      <c r="A36" s="22"/>
      <c r="B36" s="35"/>
      <c r="C36" s="1145" t="s">
        <v>536</v>
      </c>
      <c r="D36" s="1146"/>
      <c r="E36" s="1147"/>
      <c r="F36" s="36">
        <v>0.48</v>
      </c>
      <c r="G36" s="37">
        <v>5.29</v>
      </c>
      <c r="H36" s="37">
        <v>10.28</v>
      </c>
      <c r="I36" s="37">
        <v>10.67</v>
      </c>
      <c r="J36" s="38">
        <v>6.15</v>
      </c>
      <c r="K36" s="22"/>
      <c r="L36" s="22"/>
      <c r="M36" s="22"/>
      <c r="N36" s="22"/>
      <c r="O36" s="22"/>
      <c r="P36" s="22"/>
    </row>
    <row r="37" spans="1:16" ht="39" customHeight="1" x14ac:dyDescent="0.2">
      <c r="A37" s="22"/>
      <c r="B37" s="35"/>
      <c r="C37" s="1145" t="s">
        <v>537</v>
      </c>
      <c r="D37" s="1146"/>
      <c r="E37" s="1147"/>
      <c r="F37" s="36">
        <v>2.68</v>
      </c>
      <c r="G37" s="37">
        <v>2.54</v>
      </c>
      <c r="H37" s="37">
        <v>1.38</v>
      </c>
      <c r="I37" s="37">
        <v>2.98</v>
      </c>
      <c r="J37" s="38">
        <v>3.73</v>
      </c>
      <c r="K37" s="22"/>
      <c r="L37" s="22"/>
      <c r="M37" s="22"/>
      <c r="N37" s="22"/>
      <c r="O37" s="22"/>
      <c r="P37" s="22"/>
    </row>
    <row r="38" spans="1:16" ht="39" customHeight="1" x14ac:dyDescent="0.2">
      <c r="A38" s="22"/>
      <c r="B38" s="35"/>
      <c r="C38" s="1145" t="s">
        <v>538</v>
      </c>
      <c r="D38" s="1146"/>
      <c r="E38" s="1147"/>
      <c r="F38" s="36">
        <v>1.63</v>
      </c>
      <c r="G38" s="37">
        <v>0.85</v>
      </c>
      <c r="H38" s="37">
        <v>0.81</v>
      </c>
      <c r="I38" s="37">
        <v>0.72</v>
      </c>
      <c r="J38" s="38">
        <v>0.35</v>
      </c>
      <c r="K38" s="22"/>
      <c r="L38" s="22"/>
      <c r="M38" s="22"/>
      <c r="N38" s="22"/>
      <c r="O38" s="22"/>
      <c r="P38" s="22"/>
    </row>
    <row r="39" spans="1:16" ht="39" customHeight="1" x14ac:dyDescent="0.2">
      <c r="A39" s="22"/>
      <c r="B39" s="35"/>
      <c r="C39" s="1145" t="s">
        <v>539</v>
      </c>
      <c r="D39" s="1146"/>
      <c r="E39" s="1147"/>
      <c r="F39" s="36">
        <v>0.88</v>
      </c>
      <c r="G39" s="37">
        <v>0.41</v>
      </c>
      <c r="H39" s="37" t="s">
        <v>540</v>
      </c>
      <c r="I39" s="37">
        <v>0.16</v>
      </c>
      <c r="J39" s="38">
        <v>0.35</v>
      </c>
      <c r="K39" s="22"/>
      <c r="L39" s="22"/>
      <c r="M39" s="22"/>
      <c r="N39" s="22"/>
      <c r="O39" s="22"/>
      <c r="P39" s="22"/>
    </row>
    <row r="40" spans="1:16" ht="39" customHeight="1" x14ac:dyDescent="0.2">
      <c r="A40" s="22"/>
      <c r="B40" s="35"/>
      <c r="C40" s="1145" t="s">
        <v>541</v>
      </c>
      <c r="D40" s="1146"/>
      <c r="E40" s="1147"/>
      <c r="F40" s="36">
        <v>0.09</v>
      </c>
      <c r="G40" s="37">
        <v>0.1</v>
      </c>
      <c r="H40" s="37">
        <v>0.09</v>
      </c>
      <c r="I40" s="37">
        <v>0.14000000000000001</v>
      </c>
      <c r="J40" s="38">
        <v>0.13</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TC2ajP0PVT0f3ZpRtsqaG5HDqmfyvnTRyk60GjRvb6+JGIgaZ2lUiFoVkg0K016OGHhuaLy5krVo+171oPnTg==" saltValue="ba3LRdgHy8O3eYYBHABC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 zoomScale="66" zoomScaleNormal="6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1794</v>
      </c>
      <c r="L45" s="60">
        <v>1743</v>
      </c>
      <c r="M45" s="60">
        <v>1940</v>
      </c>
      <c r="N45" s="60">
        <v>2017</v>
      </c>
      <c r="O45" s="61">
        <v>2065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325</v>
      </c>
      <c r="L48" s="64">
        <v>347</v>
      </c>
      <c r="M48" s="64">
        <v>358</v>
      </c>
      <c r="N48" s="64">
        <v>365</v>
      </c>
      <c r="O48" s="65">
        <v>350</v>
      </c>
      <c r="P48" s="48"/>
      <c r="Q48" s="48"/>
      <c r="R48" s="48"/>
      <c r="S48" s="48"/>
      <c r="T48" s="48"/>
      <c r="U48" s="48"/>
    </row>
    <row r="49" spans="1:21" ht="30.75" customHeight="1" x14ac:dyDescent="0.2">
      <c r="A49" s="48"/>
      <c r="B49" s="1178"/>
      <c r="C49" s="1179"/>
      <c r="D49" s="62"/>
      <c r="E49" s="1155" t="s">
        <v>14</v>
      </c>
      <c r="F49" s="1155"/>
      <c r="G49" s="1155"/>
      <c r="H49" s="1155"/>
      <c r="I49" s="1155"/>
      <c r="J49" s="1156"/>
      <c r="K49" s="63">
        <v>192</v>
      </c>
      <c r="L49" s="64">
        <v>225</v>
      </c>
      <c r="M49" s="64">
        <v>192</v>
      </c>
      <c r="N49" s="64">
        <v>139</v>
      </c>
      <c r="O49" s="65">
        <v>136</v>
      </c>
      <c r="P49" s="48"/>
      <c r="Q49" s="48"/>
      <c r="R49" s="48"/>
      <c r="S49" s="48"/>
      <c r="T49" s="48"/>
      <c r="U49" s="48"/>
    </row>
    <row r="50" spans="1:21" ht="30.75" customHeight="1" x14ac:dyDescent="0.2">
      <c r="A50" s="48"/>
      <c r="B50" s="1178"/>
      <c r="C50" s="1179"/>
      <c r="D50" s="62"/>
      <c r="E50" s="1155" t="s">
        <v>15</v>
      </c>
      <c r="F50" s="1155"/>
      <c r="G50" s="1155"/>
      <c r="H50" s="1155"/>
      <c r="I50" s="1155"/>
      <c r="J50" s="1156"/>
      <c r="K50" s="63">
        <v>24</v>
      </c>
      <c r="L50" s="64">
        <v>24</v>
      </c>
      <c r="M50" s="64">
        <v>23</v>
      </c>
      <c r="N50" s="64">
        <v>23</v>
      </c>
      <c r="O50" s="65">
        <v>27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1693</v>
      </c>
      <c r="L52" s="64">
        <v>1670</v>
      </c>
      <c r="M52" s="64">
        <v>1808</v>
      </c>
      <c r="N52" s="64">
        <v>1789</v>
      </c>
      <c r="O52" s="65">
        <v>1782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642</v>
      </c>
      <c r="L53" s="69">
        <v>669</v>
      </c>
      <c r="M53" s="69">
        <v>705</v>
      </c>
      <c r="N53" s="69">
        <v>755</v>
      </c>
      <c r="O53" s="70">
        <v>796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VkIW6ibVjn8s3T55Qz+WYhZew3gmDmJjP2/ab1OKnO14tyEAr7CF5fOlxhzNE9qMVo0l1R+rTDKknmUu4uCyQ==" saltValue="LdXVYyX+r6UYG/ICD3cF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66" zoomScaleNormal="66"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21521</v>
      </c>
      <c r="J41" s="356">
        <v>22163</v>
      </c>
      <c r="K41" s="356">
        <v>21381</v>
      </c>
      <c r="L41" s="356">
        <v>20969</v>
      </c>
      <c r="M41" s="357">
        <v>20034</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4407</v>
      </c>
      <c r="J43" s="359">
        <v>4537</v>
      </c>
      <c r="K43" s="359">
        <v>4458</v>
      </c>
      <c r="L43" s="359">
        <v>4346</v>
      </c>
      <c r="M43" s="360">
        <v>4227</v>
      </c>
    </row>
    <row r="44" spans="2:13" ht="27.75" customHeight="1" x14ac:dyDescent="0.2">
      <c r="B44" s="1186"/>
      <c r="C44" s="1187"/>
      <c r="D44" s="106"/>
      <c r="E44" s="1190" t="s">
        <v>34</v>
      </c>
      <c r="F44" s="1190"/>
      <c r="G44" s="1190"/>
      <c r="H44" s="1191"/>
      <c r="I44" s="358">
        <v>1340</v>
      </c>
      <c r="J44" s="359">
        <v>1082</v>
      </c>
      <c r="K44" s="359">
        <v>1164</v>
      </c>
      <c r="L44" s="359">
        <v>1336</v>
      </c>
      <c r="M44" s="360">
        <v>1289</v>
      </c>
    </row>
    <row r="45" spans="2:13" ht="27.75" customHeight="1" x14ac:dyDescent="0.2">
      <c r="B45" s="1186"/>
      <c r="C45" s="1187"/>
      <c r="D45" s="106"/>
      <c r="E45" s="1190" t="s">
        <v>35</v>
      </c>
      <c r="F45" s="1190"/>
      <c r="G45" s="1190"/>
      <c r="H45" s="1191"/>
      <c r="I45" s="358">
        <v>2653</v>
      </c>
      <c r="J45" s="359">
        <v>2324</v>
      </c>
      <c r="K45" s="359">
        <v>1932</v>
      </c>
      <c r="L45" s="359">
        <v>1871</v>
      </c>
      <c r="M45" s="360">
        <v>2319</v>
      </c>
    </row>
    <row r="46" spans="2:13" ht="27.75" customHeight="1" x14ac:dyDescent="0.2">
      <c r="B46" s="1186"/>
      <c r="C46" s="1187"/>
      <c r="D46" s="107"/>
      <c r="E46" s="1190" t="s">
        <v>36</v>
      </c>
      <c r="F46" s="1190"/>
      <c r="G46" s="1190"/>
      <c r="H46" s="1191"/>
      <c r="I46" s="358">
        <v>124</v>
      </c>
      <c r="J46" s="359">
        <v>105</v>
      </c>
      <c r="K46" s="359">
        <v>85</v>
      </c>
      <c r="L46" s="359">
        <v>85</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3396</v>
      </c>
      <c r="J50" s="359">
        <v>3456</v>
      </c>
      <c r="K50" s="359">
        <v>3739</v>
      </c>
      <c r="L50" s="359">
        <v>4300</v>
      </c>
      <c r="M50" s="360">
        <v>4812</v>
      </c>
    </row>
    <row r="51" spans="2:13" ht="27.75" customHeight="1" x14ac:dyDescent="0.2">
      <c r="B51" s="1186"/>
      <c r="C51" s="1187"/>
      <c r="D51" s="106"/>
      <c r="E51" s="1190" t="s">
        <v>42</v>
      </c>
      <c r="F51" s="1190"/>
      <c r="G51" s="1190"/>
      <c r="H51" s="1191"/>
      <c r="I51" s="358">
        <v>1744</v>
      </c>
      <c r="J51" s="359">
        <v>1822</v>
      </c>
      <c r="K51" s="359">
        <v>2048</v>
      </c>
      <c r="L51" s="359">
        <v>1702</v>
      </c>
      <c r="M51" s="360">
        <v>1329</v>
      </c>
    </row>
    <row r="52" spans="2:13" ht="27.75" customHeight="1" x14ac:dyDescent="0.2">
      <c r="B52" s="1188"/>
      <c r="C52" s="1189"/>
      <c r="D52" s="106"/>
      <c r="E52" s="1190" t="s">
        <v>43</v>
      </c>
      <c r="F52" s="1190"/>
      <c r="G52" s="1190"/>
      <c r="H52" s="1191"/>
      <c r="I52" s="358">
        <v>18627</v>
      </c>
      <c r="J52" s="359">
        <v>19952</v>
      </c>
      <c r="K52" s="359">
        <v>19187</v>
      </c>
      <c r="L52" s="359">
        <v>18199</v>
      </c>
      <c r="M52" s="360">
        <v>17160</v>
      </c>
    </row>
    <row r="53" spans="2:13" ht="27.75" customHeight="1" thickBot="1" x14ac:dyDescent="0.25">
      <c r="B53" s="1192" t="s">
        <v>19</v>
      </c>
      <c r="C53" s="1193"/>
      <c r="D53" s="110"/>
      <c r="E53" s="1194" t="s">
        <v>44</v>
      </c>
      <c r="F53" s="1194"/>
      <c r="G53" s="1194"/>
      <c r="H53" s="1195"/>
      <c r="I53" s="361">
        <v>6277</v>
      </c>
      <c r="J53" s="362">
        <v>4981</v>
      </c>
      <c r="K53" s="362">
        <v>4047</v>
      </c>
      <c r="L53" s="362">
        <v>4405</v>
      </c>
      <c r="M53" s="363">
        <v>4570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74LpaVE3Wz4q9i91bzqxSO6S9De6UQDK/trQLN3MjsSN439gDCgN+ea9YJoKWi9n0sNIVLLPJJc2T+NcbNYYQ==" saltValue="RZFe38/dDWWBgnixmCas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66" zoomScaleNormal="66"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1748</v>
      </c>
      <c r="G55" s="122">
        <v>1948</v>
      </c>
      <c r="H55" s="123">
        <v>2098</v>
      </c>
    </row>
    <row r="56" spans="2:8" ht="52.5" customHeight="1" x14ac:dyDescent="0.2">
      <c r="B56" s="124"/>
      <c r="C56" s="1213" t="s">
        <v>47</v>
      </c>
      <c r="D56" s="1213"/>
      <c r="E56" s="1214"/>
      <c r="F56" s="125">
        <v>120</v>
      </c>
      <c r="G56" s="125">
        <v>120</v>
      </c>
      <c r="H56" s="126">
        <v>155</v>
      </c>
    </row>
    <row r="57" spans="2:8" ht="53.25" customHeight="1" x14ac:dyDescent="0.2">
      <c r="B57" s="124"/>
      <c r="C57" s="1215" t="s">
        <v>48</v>
      </c>
      <c r="D57" s="1215"/>
      <c r="E57" s="1216"/>
      <c r="F57" s="127">
        <v>2787</v>
      </c>
      <c r="G57" s="127">
        <v>2949</v>
      </c>
      <c r="H57" s="128">
        <v>3285</v>
      </c>
    </row>
    <row r="58" spans="2:8" ht="45.75" customHeight="1" x14ac:dyDescent="0.2">
      <c r="B58" s="129"/>
      <c r="C58" s="1203" t="s">
        <v>563</v>
      </c>
      <c r="D58" s="1204"/>
      <c r="E58" s="1205"/>
      <c r="F58" s="130">
        <v>1425</v>
      </c>
      <c r="G58" s="130">
        <v>1278</v>
      </c>
      <c r="H58" s="131">
        <v>1279</v>
      </c>
    </row>
    <row r="59" spans="2:8" ht="45.75" customHeight="1" x14ac:dyDescent="0.2">
      <c r="B59" s="129"/>
      <c r="C59" s="1203" t="s">
        <v>564</v>
      </c>
      <c r="D59" s="1204"/>
      <c r="E59" s="1205"/>
      <c r="F59" s="130">
        <v>608</v>
      </c>
      <c r="G59" s="130">
        <v>608</v>
      </c>
      <c r="H59" s="131">
        <v>649</v>
      </c>
    </row>
    <row r="60" spans="2:8" ht="45.75" customHeight="1" x14ac:dyDescent="0.2">
      <c r="B60" s="129"/>
      <c r="C60" s="1203" t="s">
        <v>565</v>
      </c>
      <c r="D60" s="1204"/>
      <c r="E60" s="1205"/>
      <c r="F60" s="130">
        <v>195</v>
      </c>
      <c r="G60" s="130">
        <v>501</v>
      </c>
      <c r="H60" s="131">
        <v>607</v>
      </c>
    </row>
    <row r="61" spans="2:8" ht="45.75" customHeight="1" x14ac:dyDescent="0.2">
      <c r="B61" s="129"/>
      <c r="C61" s="1203" t="s">
        <v>566</v>
      </c>
      <c r="D61" s="1204"/>
      <c r="E61" s="1205"/>
      <c r="F61" s="130">
        <v>310</v>
      </c>
      <c r="G61" s="130">
        <v>310</v>
      </c>
      <c r="H61" s="131">
        <v>360</v>
      </c>
    </row>
    <row r="62" spans="2:8" ht="45.75" customHeight="1" thickBot="1" x14ac:dyDescent="0.25">
      <c r="B62" s="132"/>
      <c r="C62" s="1206" t="s">
        <v>567</v>
      </c>
      <c r="D62" s="1207"/>
      <c r="E62" s="1208"/>
      <c r="F62" s="133">
        <v>10</v>
      </c>
      <c r="G62" s="133">
        <v>42</v>
      </c>
      <c r="H62" s="134">
        <v>202</v>
      </c>
    </row>
    <row r="63" spans="2:8" ht="52.5" customHeight="1" thickBot="1" x14ac:dyDescent="0.25">
      <c r="B63" s="135"/>
      <c r="C63" s="1209" t="s">
        <v>49</v>
      </c>
      <c r="D63" s="1209"/>
      <c r="E63" s="1210"/>
      <c r="F63" s="136">
        <v>4655</v>
      </c>
      <c r="G63" s="136">
        <v>5017</v>
      </c>
      <c r="H63" s="137">
        <v>5539</v>
      </c>
    </row>
    <row r="64" spans="2:8" ht="13" x14ac:dyDescent="0.2"/>
  </sheetData>
  <sheetProtection algorithmName="SHA-512" hashValue="Zjjnj3U8bPuMccaOkB67PdTonOBterCdkX80UaynE97ec6TV0+D4hXKy9iR3A3SqfwMkMHQwhrfZwt/DxCFy/A==" saltValue="E9RbKPojf9nNAMgtQMjA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166266</v>
      </c>
      <c r="E3" s="156"/>
      <c r="F3" s="157">
        <v>94081</v>
      </c>
      <c r="G3" s="158"/>
      <c r="H3" s="159"/>
    </row>
    <row r="4" spans="1:8" x14ac:dyDescent="0.2">
      <c r="A4" s="160"/>
      <c r="B4" s="161"/>
      <c r="C4" s="162"/>
      <c r="D4" s="163">
        <v>56130</v>
      </c>
      <c r="E4" s="164"/>
      <c r="F4" s="165">
        <v>48949</v>
      </c>
      <c r="G4" s="166"/>
      <c r="H4" s="167"/>
    </row>
    <row r="5" spans="1:8" x14ac:dyDescent="0.2">
      <c r="A5" s="148" t="s">
        <v>521</v>
      </c>
      <c r="B5" s="153"/>
      <c r="C5" s="154"/>
      <c r="D5" s="155">
        <v>124546</v>
      </c>
      <c r="E5" s="156"/>
      <c r="F5" s="157">
        <v>92632</v>
      </c>
      <c r="G5" s="158"/>
      <c r="H5" s="159"/>
    </row>
    <row r="6" spans="1:8" x14ac:dyDescent="0.2">
      <c r="A6" s="160"/>
      <c r="B6" s="161"/>
      <c r="C6" s="162"/>
      <c r="D6" s="163">
        <v>57678</v>
      </c>
      <c r="E6" s="164"/>
      <c r="F6" s="165">
        <v>47978</v>
      </c>
      <c r="G6" s="166"/>
      <c r="H6" s="167"/>
    </row>
    <row r="7" spans="1:8" x14ac:dyDescent="0.2">
      <c r="A7" s="148" t="s">
        <v>522</v>
      </c>
      <c r="B7" s="153"/>
      <c r="C7" s="154"/>
      <c r="D7" s="155">
        <v>78910</v>
      </c>
      <c r="E7" s="156"/>
      <c r="F7" s="157">
        <v>96469</v>
      </c>
      <c r="G7" s="158"/>
      <c r="H7" s="159"/>
    </row>
    <row r="8" spans="1:8" x14ac:dyDescent="0.2">
      <c r="A8" s="160"/>
      <c r="B8" s="161"/>
      <c r="C8" s="162"/>
      <c r="D8" s="163">
        <v>31762</v>
      </c>
      <c r="E8" s="164"/>
      <c r="F8" s="165">
        <v>49775</v>
      </c>
      <c r="G8" s="166"/>
      <c r="H8" s="167"/>
    </row>
    <row r="9" spans="1:8" x14ac:dyDescent="0.2">
      <c r="A9" s="148" t="s">
        <v>523</v>
      </c>
      <c r="B9" s="153"/>
      <c r="C9" s="154"/>
      <c r="D9" s="155">
        <v>98596</v>
      </c>
      <c r="E9" s="156"/>
      <c r="F9" s="157">
        <v>85743</v>
      </c>
      <c r="G9" s="158"/>
      <c r="H9" s="159"/>
    </row>
    <row r="10" spans="1:8" x14ac:dyDescent="0.2">
      <c r="A10" s="160"/>
      <c r="B10" s="161"/>
      <c r="C10" s="162"/>
      <c r="D10" s="163">
        <v>65405</v>
      </c>
      <c r="E10" s="164"/>
      <c r="F10" s="165">
        <v>45231</v>
      </c>
      <c r="G10" s="166"/>
      <c r="H10" s="167"/>
    </row>
    <row r="11" spans="1:8" x14ac:dyDescent="0.2">
      <c r="A11" s="148" t="s">
        <v>524</v>
      </c>
      <c r="B11" s="153"/>
      <c r="C11" s="154"/>
      <c r="D11" s="155">
        <v>82332</v>
      </c>
      <c r="E11" s="156"/>
      <c r="F11" s="157">
        <v>92509</v>
      </c>
      <c r="G11" s="158"/>
      <c r="H11" s="159"/>
    </row>
    <row r="12" spans="1:8" x14ac:dyDescent="0.2">
      <c r="A12" s="160"/>
      <c r="B12" s="161"/>
      <c r="C12" s="168"/>
      <c r="D12" s="163">
        <v>39095</v>
      </c>
      <c r="E12" s="164"/>
      <c r="F12" s="165">
        <v>52274</v>
      </c>
      <c r="G12" s="166"/>
      <c r="H12" s="167"/>
    </row>
    <row r="13" spans="1:8" x14ac:dyDescent="0.2">
      <c r="A13" s="148"/>
      <c r="B13" s="153"/>
      <c r="C13" s="169"/>
      <c r="D13" s="170">
        <v>110130</v>
      </c>
      <c r="E13" s="171"/>
      <c r="F13" s="172">
        <v>92287</v>
      </c>
      <c r="G13" s="173"/>
      <c r="H13" s="159"/>
    </row>
    <row r="14" spans="1:8" x14ac:dyDescent="0.2">
      <c r="A14" s="160"/>
      <c r="B14" s="161"/>
      <c r="C14" s="162"/>
      <c r="D14" s="163">
        <v>50014</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8.49</v>
      </c>
      <c r="C19" s="174">
        <f>ROUND(VALUE(SUBSTITUTE(実質収支比率等に係る経年分析!G$48,"▲","-")),2)</f>
        <v>11.25</v>
      </c>
      <c r="D19" s="174">
        <f>ROUND(VALUE(SUBSTITUTE(実質収支比率等に係る経年分析!H$48,"▲","-")),2)</f>
        <v>13.02</v>
      </c>
      <c r="E19" s="174">
        <f>ROUND(VALUE(SUBSTITUTE(実質収支比率等に係る経年分析!I$48,"▲","-")),2)</f>
        <v>14.17</v>
      </c>
      <c r="F19" s="174">
        <f>ROUND(VALUE(SUBSTITUTE(実質収支比率等に係る経年分析!J$48,"▲","-")),2)</f>
        <v>10.84</v>
      </c>
    </row>
    <row r="20" spans="1:11" x14ac:dyDescent="0.2">
      <c r="A20" s="174" t="s">
        <v>53</v>
      </c>
      <c r="B20" s="174">
        <f>ROUND(VALUE(SUBSTITUTE(実質収支比率等に係る経年分析!F$47,"▲","-")),2)</f>
        <v>16.28</v>
      </c>
      <c r="C20" s="174">
        <f>ROUND(VALUE(SUBSTITUTE(実質収支比率等に係る経年分析!G$47,"▲","-")),2)</f>
        <v>15.91</v>
      </c>
      <c r="D20" s="174">
        <f>ROUND(VALUE(SUBSTITUTE(実質収支比率等に係る経年分析!H$47,"▲","-")),2)</f>
        <v>17.059999999999999</v>
      </c>
      <c r="E20" s="174">
        <f>ROUND(VALUE(SUBSTITUTE(実質収支比率等に係る経年分析!I$47,"▲","-")),2)</f>
        <v>19.399999999999999</v>
      </c>
      <c r="F20" s="174">
        <f>ROUND(VALUE(SUBSTITUTE(実質収支比率等に係る経年分析!J$47,"▲","-")),2)</f>
        <v>20.69</v>
      </c>
    </row>
    <row r="21" spans="1:11" x14ac:dyDescent="0.2">
      <c r="A21" s="174" t="s">
        <v>54</v>
      </c>
      <c r="B21" s="174">
        <f>IF(ISNUMBER(VALUE(SUBSTITUTE(実質収支比率等に係る経年分析!F$49,"▲","-"))),ROUND(VALUE(SUBSTITUTE(実質収支比率等に係る経年分析!F$49,"▲","-")),2),NA())</f>
        <v>-6.07</v>
      </c>
      <c r="C21" s="174">
        <f>IF(ISNUMBER(VALUE(SUBSTITUTE(実質収支比率等に係る経年分析!G$49,"▲","-"))),ROUND(VALUE(SUBSTITUTE(実質収支比率等に係る経年分析!G$49,"▲","-")),2),NA())</f>
        <v>2.96</v>
      </c>
      <c r="D21" s="174">
        <f>IF(ISNUMBER(VALUE(SUBSTITUTE(実質収支比率等に係る経年分析!H$49,"▲","-"))),ROUND(VALUE(SUBSTITUTE(実質収支比率等に係る経年分析!H$49,"▲","-")),2),NA())</f>
        <v>4.3</v>
      </c>
      <c r="E21" s="174">
        <f>IF(ISNUMBER(VALUE(SUBSTITUTE(実質収支比率等に係る経年分析!I$49,"▲","-"))),ROUND(VALUE(SUBSTITUTE(実質収支比率等に係る経年分析!I$49,"▲","-")),2),NA())</f>
        <v>2.88</v>
      </c>
      <c r="F21" s="174">
        <f>IF(ISNUMBER(VALUE(SUBSTITUTE(実質収支比率等に係る経年分析!J$49,"▲","-"))),ROUND(VALUE(SUBSTITUTE(実質収支比率等に係る経年分析!J$49,"▲","-")),2),NA())</f>
        <v>-1.71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阿蘇山観光事業特別会計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f>IF(ROUND(VALUE(SUBSTITUTE(連結実質赤字比率に係る赤字・黒字の構成分析!H$39,"▲", "-")), 2) &lt; 0, ABS(ROUND(VALUE(SUBSTITUTE(連結実質赤字比率に係る赤字・黒字の構成分析!H$39,"▲", "-")), 2)), NA())</f>
        <v>0.06</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3.73</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8.2799999999999994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8.1300000000000008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8.1300000000000008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1693</v>
      </c>
      <c r="E42" s="176"/>
      <c r="F42" s="176"/>
      <c r="G42" s="176">
        <f>'実質公債費比率（分子）の構造'!L$52</f>
        <v>1670</v>
      </c>
      <c r="H42" s="176"/>
      <c r="I42" s="176"/>
      <c r="J42" s="176">
        <f>'実質公債費比率（分子）の構造'!M$52</f>
        <v>1808</v>
      </c>
      <c r="K42" s="176"/>
      <c r="L42" s="176"/>
      <c r="M42" s="176">
        <f>'実質公債費比率（分子）の構造'!N$52</f>
        <v>1789</v>
      </c>
      <c r="N42" s="176"/>
      <c r="O42" s="176"/>
      <c r="P42" s="176">
        <f>'実質公債費比率（分子）の構造'!O$52</f>
        <v>1782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24</v>
      </c>
      <c r="C44" s="176"/>
      <c r="D44" s="176"/>
      <c r="E44" s="176">
        <f>'実質公債費比率（分子）の構造'!L$50</f>
        <v>24</v>
      </c>
      <c r="F44" s="176"/>
      <c r="G44" s="176"/>
      <c r="H44" s="176">
        <f>'実質公債費比率（分子）の構造'!M$50</f>
        <v>23</v>
      </c>
      <c r="I44" s="176"/>
      <c r="J44" s="176"/>
      <c r="K44" s="176">
        <f>'実質公債費比率（分子）の構造'!N$50</f>
        <v>23</v>
      </c>
      <c r="L44" s="176"/>
      <c r="M44" s="176"/>
      <c r="N44" s="176">
        <f>'実質公債費比率（分子）の構造'!O$50</f>
        <v>27</v>
      </c>
      <c r="O44" s="176"/>
      <c r="P44" s="176"/>
    </row>
    <row r="45" spans="1:16" x14ac:dyDescent="0.2">
      <c r="A45" s="176" t="s">
        <v>63</v>
      </c>
      <c r="B45" s="176">
        <f>'実質公債費比率（分子）の構造'!K$49</f>
        <v>192</v>
      </c>
      <c r="C45" s="176"/>
      <c r="D45" s="176"/>
      <c r="E45" s="176">
        <f>'実質公債費比率（分子）の構造'!L$49</f>
        <v>225</v>
      </c>
      <c r="F45" s="176"/>
      <c r="G45" s="176"/>
      <c r="H45" s="176">
        <f>'実質公債費比率（分子）の構造'!M$49</f>
        <v>192</v>
      </c>
      <c r="I45" s="176"/>
      <c r="J45" s="176"/>
      <c r="K45" s="176">
        <f>'実質公債費比率（分子）の構造'!N$49</f>
        <v>139</v>
      </c>
      <c r="L45" s="176"/>
      <c r="M45" s="176"/>
      <c r="N45" s="176">
        <f>'実質公債費比率（分子）の構造'!O$49</f>
        <v>136</v>
      </c>
      <c r="O45" s="176"/>
      <c r="P45" s="176"/>
    </row>
    <row r="46" spans="1:16" x14ac:dyDescent="0.2">
      <c r="A46" s="176" t="s">
        <v>64</v>
      </c>
      <c r="B46" s="176">
        <f>'実質公債費比率（分子）の構造'!K$48</f>
        <v>325</v>
      </c>
      <c r="C46" s="176"/>
      <c r="D46" s="176"/>
      <c r="E46" s="176">
        <f>'実質公債費比率（分子）の構造'!L$48</f>
        <v>347</v>
      </c>
      <c r="F46" s="176"/>
      <c r="G46" s="176"/>
      <c r="H46" s="176">
        <f>'実質公債費比率（分子）の構造'!M$48</f>
        <v>358</v>
      </c>
      <c r="I46" s="176"/>
      <c r="J46" s="176"/>
      <c r="K46" s="176">
        <f>'実質公債費比率（分子）の構造'!N$48</f>
        <v>365</v>
      </c>
      <c r="L46" s="176"/>
      <c r="M46" s="176"/>
      <c r="N46" s="176">
        <f>'実質公債費比率（分子）の構造'!O$48</f>
        <v>350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1794</v>
      </c>
      <c r="C49" s="176"/>
      <c r="D49" s="176"/>
      <c r="E49" s="176">
        <f>'実質公債費比率（分子）の構造'!L$45</f>
        <v>1743</v>
      </c>
      <c r="F49" s="176"/>
      <c r="G49" s="176"/>
      <c r="H49" s="176">
        <f>'実質公債費比率（分子）の構造'!M$45</f>
        <v>1940</v>
      </c>
      <c r="I49" s="176"/>
      <c r="J49" s="176"/>
      <c r="K49" s="176">
        <f>'実質公債費比率（分子）の構造'!N$45</f>
        <v>2017</v>
      </c>
      <c r="L49" s="176"/>
      <c r="M49" s="176"/>
      <c r="N49" s="176">
        <f>'実質公債費比率（分子）の構造'!O$45</f>
        <v>2065</v>
      </c>
      <c r="O49" s="176"/>
      <c r="P49" s="176"/>
    </row>
    <row r="50" spans="1:16" x14ac:dyDescent="0.2">
      <c r="A50" s="176" t="s">
        <v>67</v>
      </c>
      <c r="B50" s="176" t="e">
        <f>NA()</f>
        <v>#N/A</v>
      </c>
      <c r="C50" s="176">
        <f>IF(ISNUMBER('実質公債費比率（分子）の構造'!K$53),'実質公債費比率（分子）の構造'!K$53,NA())</f>
        <v>642</v>
      </c>
      <c r="D50" s="176" t="e">
        <f>NA()</f>
        <v>#N/A</v>
      </c>
      <c r="E50" s="176" t="e">
        <f>NA()</f>
        <v>#N/A</v>
      </c>
      <c r="F50" s="176">
        <f>IF(ISNUMBER('実質公債費比率（分子）の構造'!L$53),'実質公債費比率（分子）の構造'!L$53,NA())</f>
        <v>669</v>
      </c>
      <c r="G50" s="176" t="e">
        <f>NA()</f>
        <v>#N/A</v>
      </c>
      <c r="H50" s="176" t="e">
        <f>NA()</f>
        <v>#N/A</v>
      </c>
      <c r="I50" s="176">
        <f>IF(ISNUMBER('実質公債費比率（分子）の構造'!M$53),'実質公債費比率（分子）の構造'!M$53,NA())</f>
        <v>705</v>
      </c>
      <c r="J50" s="176" t="e">
        <f>NA()</f>
        <v>#N/A</v>
      </c>
      <c r="K50" s="176" t="e">
        <f>NA()</f>
        <v>#N/A</v>
      </c>
      <c r="L50" s="176">
        <f>IF(ISNUMBER('実質公債費比率（分子）の構造'!N$53),'実質公債費比率（分子）の構造'!N$53,NA())</f>
        <v>755</v>
      </c>
      <c r="M50" s="176" t="e">
        <f>NA()</f>
        <v>#N/A</v>
      </c>
      <c r="N50" s="176" t="e">
        <f>NA()</f>
        <v>#N/A</v>
      </c>
      <c r="O50" s="176">
        <f>IF(ISNUMBER('実質公債費比率（分子）の構造'!O$53),'実質公債費比率（分子）の構造'!O$53,NA())</f>
        <v>796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18627</v>
      </c>
      <c r="E56" s="175"/>
      <c r="F56" s="175"/>
      <c r="G56" s="175">
        <f>'将来負担比率（分子）の構造'!J$52</f>
        <v>19952</v>
      </c>
      <c r="H56" s="175"/>
      <c r="I56" s="175"/>
      <c r="J56" s="175">
        <f>'将来負担比率（分子）の構造'!K$52</f>
        <v>19187</v>
      </c>
      <c r="K56" s="175"/>
      <c r="L56" s="175"/>
      <c r="M56" s="175">
        <f>'将来負担比率（分子）の構造'!L$52</f>
        <v>18199</v>
      </c>
      <c r="N56" s="175"/>
      <c r="O56" s="175"/>
      <c r="P56" s="175">
        <f>'将来負担比率（分子）の構造'!M$52</f>
        <v>17160</v>
      </c>
    </row>
    <row r="57" spans="1:16" x14ac:dyDescent="0.2">
      <c r="A57" s="175" t="s">
        <v>42</v>
      </c>
      <c r="B57" s="175"/>
      <c r="C57" s="175"/>
      <c r="D57" s="175">
        <f>'将来負担比率（分子）の構造'!I$51</f>
        <v>1744</v>
      </c>
      <c r="E57" s="175"/>
      <c r="F57" s="175"/>
      <c r="G57" s="175">
        <f>'将来負担比率（分子）の構造'!J$51</f>
        <v>1822</v>
      </c>
      <c r="H57" s="175"/>
      <c r="I57" s="175"/>
      <c r="J57" s="175">
        <f>'将来負担比率（分子）の構造'!K$51</f>
        <v>2048</v>
      </c>
      <c r="K57" s="175"/>
      <c r="L57" s="175"/>
      <c r="M57" s="175">
        <f>'将来負担比率（分子）の構造'!L$51</f>
        <v>1702</v>
      </c>
      <c r="N57" s="175"/>
      <c r="O57" s="175"/>
      <c r="P57" s="175">
        <f>'将来負担比率（分子）の構造'!M$51</f>
        <v>1329</v>
      </c>
    </row>
    <row r="58" spans="1:16" x14ac:dyDescent="0.2">
      <c r="A58" s="175" t="s">
        <v>41</v>
      </c>
      <c r="B58" s="175"/>
      <c r="C58" s="175"/>
      <c r="D58" s="175">
        <f>'将来負担比率（分子）の構造'!I$50</f>
        <v>3396</v>
      </c>
      <c r="E58" s="175"/>
      <c r="F58" s="175"/>
      <c r="G58" s="175">
        <f>'将来負担比率（分子）の構造'!J$50</f>
        <v>3456</v>
      </c>
      <c r="H58" s="175"/>
      <c r="I58" s="175"/>
      <c r="J58" s="175">
        <f>'将来負担比率（分子）の構造'!K$50</f>
        <v>3739</v>
      </c>
      <c r="K58" s="175"/>
      <c r="L58" s="175"/>
      <c r="M58" s="175">
        <f>'将来負担比率（分子）の構造'!L$50</f>
        <v>4300</v>
      </c>
      <c r="N58" s="175"/>
      <c r="O58" s="175"/>
      <c r="P58" s="175">
        <f>'将来負担比率（分子）の構造'!M$50</f>
        <v>4812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124</v>
      </c>
      <c r="C61" s="175"/>
      <c r="D61" s="175"/>
      <c r="E61" s="175">
        <f>'将来負担比率（分子）の構造'!J$46</f>
        <v>105</v>
      </c>
      <c r="F61" s="175"/>
      <c r="G61" s="175"/>
      <c r="H61" s="175">
        <f>'将来負担比率（分子）の構造'!K$46</f>
        <v>85</v>
      </c>
      <c r="I61" s="175"/>
      <c r="J61" s="175"/>
      <c r="K61" s="175">
        <f>'将来負担比率（分子）の構造'!L$46</f>
        <v>85</v>
      </c>
      <c r="L61" s="175"/>
      <c r="M61" s="175"/>
      <c r="N61" s="175" t="str">
        <f>'将来負担比率（分子）の構造'!M$46</f>
        <v>-</v>
      </c>
      <c r="O61" s="175"/>
      <c r="P61" s="175"/>
    </row>
    <row r="62" spans="1:16" x14ac:dyDescent="0.2">
      <c r="A62" s="175" t="s">
        <v>35</v>
      </c>
      <c r="B62" s="175">
        <f>'将来負担比率（分子）の構造'!I$45</f>
        <v>2653</v>
      </c>
      <c r="C62" s="175"/>
      <c r="D62" s="175"/>
      <c r="E62" s="175">
        <f>'将来負担比率（分子）の構造'!J$45</f>
        <v>2324</v>
      </c>
      <c r="F62" s="175"/>
      <c r="G62" s="175"/>
      <c r="H62" s="175">
        <f>'将来負担比率（分子）の構造'!K$45</f>
        <v>1932</v>
      </c>
      <c r="I62" s="175"/>
      <c r="J62" s="175"/>
      <c r="K62" s="175">
        <f>'将来負担比率（分子）の構造'!L$45</f>
        <v>1871</v>
      </c>
      <c r="L62" s="175"/>
      <c r="M62" s="175"/>
      <c r="N62" s="175">
        <f>'将来負担比率（分子）の構造'!M$45</f>
        <v>2319</v>
      </c>
      <c r="O62" s="175"/>
      <c r="P62" s="175"/>
    </row>
    <row r="63" spans="1:16" x14ac:dyDescent="0.2">
      <c r="A63" s="175" t="s">
        <v>34</v>
      </c>
      <c r="B63" s="175">
        <f>'将来負担比率（分子）の構造'!I$44</f>
        <v>1340</v>
      </c>
      <c r="C63" s="175"/>
      <c r="D63" s="175"/>
      <c r="E63" s="175">
        <f>'将来負担比率（分子）の構造'!J$44</f>
        <v>1082</v>
      </c>
      <c r="F63" s="175"/>
      <c r="G63" s="175"/>
      <c r="H63" s="175">
        <f>'将来負担比率（分子）の構造'!K$44</f>
        <v>1164</v>
      </c>
      <c r="I63" s="175"/>
      <c r="J63" s="175"/>
      <c r="K63" s="175">
        <f>'将来負担比率（分子）の構造'!L$44</f>
        <v>1336</v>
      </c>
      <c r="L63" s="175"/>
      <c r="M63" s="175"/>
      <c r="N63" s="175">
        <f>'将来負担比率（分子）の構造'!M$44</f>
        <v>1289</v>
      </c>
      <c r="O63" s="175"/>
      <c r="P63" s="175"/>
    </row>
    <row r="64" spans="1:16" x14ac:dyDescent="0.2">
      <c r="A64" s="175" t="s">
        <v>33</v>
      </c>
      <c r="B64" s="175">
        <f>'将来負担比率（分子）の構造'!I$43</f>
        <v>4407</v>
      </c>
      <c r="C64" s="175"/>
      <c r="D64" s="175"/>
      <c r="E64" s="175">
        <f>'将来負担比率（分子）の構造'!J$43</f>
        <v>4537</v>
      </c>
      <c r="F64" s="175"/>
      <c r="G64" s="175"/>
      <c r="H64" s="175">
        <f>'将来負担比率（分子）の構造'!K$43</f>
        <v>4458</v>
      </c>
      <c r="I64" s="175"/>
      <c r="J64" s="175"/>
      <c r="K64" s="175">
        <f>'将来負担比率（分子）の構造'!L$43</f>
        <v>4346</v>
      </c>
      <c r="L64" s="175"/>
      <c r="M64" s="175"/>
      <c r="N64" s="175">
        <f>'将来負担比率（分子）の構造'!M$43</f>
        <v>4227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21521</v>
      </c>
      <c r="C66" s="175"/>
      <c r="D66" s="175"/>
      <c r="E66" s="175">
        <f>'将来負担比率（分子）の構造'!J$41</f>
        <v>22163</v>
      </c>
      <c r="F66" s="175"/>
      <c r="G66" s="175"/>
      <c r="H66" s="175">
        <f>'将来負担比率（分子）の構造'!K$41</f>
        <v>21381</v>
      </c>
      <c r="I66" s="175"/>
      <c r="J66" s="175"/>
      <c r="K66" s="175">
        <f>'将来負担比率（分子）の構造'!L$41</f>
        <v>20969</v>
      </c>
      <c r="L66" s="175"/>
      <c r="M66" s="175"/>
      <c r="N66" s="175">
        <f>'将来負担比率（分子）の構造'!M$41</f>
        <v>20034</v>
      </c>
      <c r="O66" s="175"/>
      <c r="P66" s="175"/>
    </row>
    <row r="67" spans="1:16" x14ac:dyDescent="0.2">
      <c r="A67" s="175" t="s">
        <v>71</v>
      </c>
      <c r="B67" s="175" t="e">
        <f>NA()</f>
        <v>#N/A</v>
      </c>
      <c r="C67" s="175">
        <f>IF(ISNUMBER('将来負担比率（分子）の構造'!I$53), IF('将来負担比率（分子）の構造'!I$53 &lt; 0, 0, '将来負担比率（分子）の構造'!I$53), NA())</f>
        <v>6277</v>
      </c>
      <c r="D67" s="175" t="e">
        <f>NA()</f>
        <v>#N/A</v>
      </c>
      <c r="E67" s="175" t="e">
        <f>NA()</f>
        <v>#N/A</v>
      </c>
      <c r="F67" s="175">
        <f>IF(ISNUMBER('将来負担比率（分子）の構造'!J$53), IF('将来負担比率（分子）の構造'!J$53 &lt; 0, 0, '将来負担比率（分子）の構造'!J$53), NA())</f>
        <v>4981</v>
      </c>
      <c r="G67" s="175" t="e">
        <f>NA()</f>
        <v>#N/A</v>
      </c>
      <c r="H67" s="175" t="e">
        <f>NA()</f>
        <v>#N/A</v>
      </c>
      <c r="I67" s="175">
        <f>IF(ISNUMBER('将来負担比率（分子）の構造'!K$53), IF('将来負担比率（分子）の構造'!K$53 &lt; 0, 0, '将来負担比率（分子）の構造'!K$53), NA())</f>
        <v>4047</v>
      </c>
      <c r="J67" s="175" t="e">
        <f>NA()</f>
        <v>#N/A</v>
      </c>
      <c r="K67" s="175" t="e">
        <f>NA()</f>
        <v>#N/A</v>
      </c>
      <c r="L67" s="175">
        <f>IF(ISNUMBER('将来負担比率（分子）の構造'!L$53), IF('将来負担比率（分子）の構造'!L$53 &lt; 0, 0, '将来負担比率（分子）の構造'!L$53), NA())</f>
        <v>4405</v>
      </c>
      <c r="M67" s="175" t="e">
        <f>NA()</f>
        <v>#N/A</v>
      </c>
      <c r="N67" s="175" t="e">
        <f>NA()</f>
        <v>#N/A</v>
      </c>
      <c r="O67" s="175">
        <f>IF(ISNUMBER('将来負担比率（分子）の構造'!M$53), IF('将来負担比率（分子）の構造'!M$53 &lt; 0, 0, '将来負担比率（分子）の構造'!M$53), NA())</f>
        <v>4570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1748</v>
      </c>
      <c r="C72" s="179">
        <f>基金残高に係る経年分析!G55</f>
        <v>1948</v>
      </c>
      <c r="D72" s="179">
        <f>基金残高に係る経年分析!H55</f>
        <v>2098</v>
      </c>
    </row>
    <row r="73" spans="1:16" x14ac:dyDescent="0.2">
      <c r="A73" s="178" t="s">
        <v>74</v>
      </c>
      <c r="B73" s="179">
        <f>基金残高に係る経年分析!F56</f>
        <v>120</v>
      </c>
      <c r="C73" s="179">
        <f>基金残高に係る経年分析!G56</f>
        <v>120</v>
      </c>
      <c r="D73" s="179">
        <f>基金残高に係る経年分析!H56</f>
        <v>155</v>
      </c>
    </row>
    <row r="74" spans="1:16" x14ac:dyDescent="0.2">
      <c r="A74" s="178" t="s">
        <v>75</v>
      </c>
      <c r="B74" s="179">
        <f>基金残高に係る経年分析!F57</f>
        <v>2787</v>
      </c>
      <c r="C74" s="179">
        <f>基金残高に係る経年分析!G57</f>
        <v>2949</v>
      </c>
      <c r="D74" s="179">
        <f>基金残高に係る経年分析!H57</f>
        <v>3285</v>
      </c>
    </row>
  </sheetData>
  <sheetProtection algorithmName="SHA-512" hashValue="FVZOcjafywH7s7BjeURw2GD/pYWXoh9LAFd305Pb+u/73Ab0kPGloLjGrX9uneYVWVPJRcjEJucoQ12VO4kzrQ==" saltValue="T8Jadd9+IOjruMwzpJfT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2025-03-13T02:20:00Z</cp:lastPrinted>
  <dcterms:created xsi:type="dcterms:W3CDTF">2025-02-19T05:12:58Z</dcterms:created>
  <dcterms:modified xsi:type="dcterms:W3CDTF">2025-03-13T06:29:14Z</dcterms:modified>
  <cp:category/>
</cp:coreProperties>
</file>